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GA\Desktop\"/>
    </mc:Choice>
  </mc:AlternateContent>
  <bookViews>
    <workbookView xWindow="0" yWindow="0" windowWidth="20490" windowHeight="7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5" i="1" l="1"/>
  <c r="L95" i="1" s="1"/>
  <c r="D95" i="1"/>
  <c r="E95" i="1" s="1"/>
  <c r="J94" i="1"/>
  <c r="D94" i="1"/>
  <c r="E94" i="1" s="1"/>
  <c r="J93" i="1"/>
  <c r="L93" i="1" s="1"/>
  <c r="D93" i="1"/>
  <c r="E93" i="1" s="1"/>
  <c r="J92" i="1"/>
  <c r="K92" i="1" s="1"/>
  <c r="D92" i="1"/>
  <c r="E92" i="1" s="1"/>
  <c r="F92" i="1" s="1"/>
  <c r="J91" i="1"/>
  <c r="L91" i="1" s="1"/>
  <c r="D91" i="1"/>
  <c r="E91" i="1" s="1"/>
  <c r="J90" i="1"/>
  <c r="D90" i="1"/>
  <c r="E90" i="1" s="1"/>
  <c r="J89" i="1"/>
  <c r="L89" i="1" s="1"/>
  <c r="D89" i="1"/>
  <c r="E89" i="1" s="1"/>
  <c r="J88" i="1"/>
  <c r="K88" i="1" s="1"/>
  <c r="D88" i="1"/>
  <c r="E88" i="1" s="1"/>
  <c r="F88" i="1" s="1"/>
  <c r="L87" i="1"/>
  <c r="K87" i="1"/>
  <c r="M87" i="1" s="1"/>
  <c r="D87" i="1"/>
  <c r="E87" i="1" s="1"/>
  <c r="K86" i="1"/>
  <c r="M86" i="1" s="1"/>
  <c r="J86" i="1"/>
  <c r="L86" i="1" s="1"/>
  <c r="E86" i="1"/>
  <c r="D86" i="1"/>
  <c r="L85" i="1"/>
  <c r="J85" i="1"/>
  <c r="K85" i="1" s="1"/>
  <c r="F85" i="1"/>
  <c r="D85" i="1"/>
  <c r="E85" i="1" s="1"/>
  <c r="K84" i="1"/>
  <c r="J84" i="1"/>
  <c r="L84" i="1" s="1"/>
  <c r="E84" i="1"/>
  <c r="D84" i="1"/>
  <c r="J83" i="1"/>
  <c r="D83" i="1"/>
  <c r="E83" i="1" s="1"/>
  <c r="K82" i="1"/>
  <c r="M82" i="1" s="1"/>
  <c r="J82" i="1"/>
  <c r="L82" i="1" s="1"/>
  <c r="E82" i="1"/>
  <c r="D82" i="1"/>
  <c r="L81" i="1"/>
  <c r="J81" i="1"/>
  <c r="K81" i="1" s="1"/>
  <c r="F81" i="1"/>
  <c r="D81" i="1"/>
  <c r="E81" i="1" s="1"/>
  <c r="K80" i="1"/>
  <c r="J80" i="1"/>
  <c r="L80" i="1" s="1"/>
  <c r="E80" i="1"/>
  <c r="D80" i="1"/>
  <c r="J79" i="1"/>
  <c r="D79" i="1"/>
  <c r="E79" i="1" s="1"/>
  <c r="K78" i="1"/>
  <c r="M78" i="1" s="1"/>
  <c r="J78" i="1"/>
  <c r="L78" i="1" s="1"/>
  <c r="E78" i="1"/>
  <c r="D78" i="1"/>
  <c r="L77" i="1"/>
  <c r="J77" i="1"/>
  <c r="K77" i="1" s="1"/>
  <c r="F77" i="1"/>
  <c r="D77" i="1"/>
  <c r="E77" i="1" s="1"/>
  <c r="K76" i="1"/>
  <c r="J76" i="1"/>
  <c r="L76" i="1" s="1"/>
  <c r="E76" i="1"/>
  <c r="D76" i="1"/>
  <c r="J75" i="1"/>
  <c r="D75" i="1"/>
  <c r="E75" i="1" s="1"/>
  <c r="K74" i="1"/>
  <c r="M74" i="1" s="1"/>
  <c r="J74" i="1"/>
  <c r="L74" i="1" s="1"/>
  <c r="E74" i="1"/>
  <c r="D74" i="1"/>
  <c r="L73" i="1"/>
  <c r="J73" i="1"/>
  <c r="K73" i="1" s="1"/>
  <c r="F73" i="1"/>
  <c r="D73" i="1"/>
  <c r="E73" i="1" s="1"/>
  <c r="K72" i="1"/>
  <c r="M72" i="1" s="1"/>
  <c r="J72" i="1"/>
  <c r="L72" i="1" s="1"/>
  <c r="E72" i="1"/>
  <c r="D72" i="1"/>
  <c r="L71" i="1"/>
  <c r="J71" i="1"/>
  <c r="K71" i="1" s="1"/>
  <c r="F71" i="1"/>
  <c r="D71" i="1"/>
  <c r="E71" i="1" s="1"/>
  <c r="K70" i="1"/>
  <c r="J70" i="1"/>
  <c r="L70" i="1" s="1"/>
  <c r="E70" i="1"/>
  <c r="D70" i="1"/>
  <c r="J69" i="1"/>
  <c r="D69" i="1"/>
  <c r="E69" i="1" s="1"/>
  <c r="K68" i="1"/>
  <c r="M68" i="1" s="1"/>
  <c r="J68" i="1"/>
  <c r="L68" i="1" s="1"/>
  <c r="E68" i="1"/>
  <c r="D68" i="1"/>
  <c r="L67" i="1"/>
  <c r="J67" i="1"/>
  <c r="K67" i="1" s="1"/>
  <c r="F67" i="1"/>
  <c r="D67" i="1"/>
  <c r="E67" i="1" s="1"/>
  <c r="K66" i="1"/>
  <c r="J66" i="1"/>
  <c r="L66" i="1" s="1"/>
  <c r="E66" i="1"/>
  <c r="D66" i="1"/>
  <c r="J65" i="1"/>
  <c r="D65" i="1"/>
  <c r="E65" i="1" s="1"/>
  <c r="K64" i="1"/>
  <c r="M64" i="1" s="1"/>
  <c r="J64" i="1"/>
  <c r="L64" i="1" s="1"/>
  <c r="E64" i="1"/>
  <c r="D64" i="1"/>
  <c r="L63" i="1"/>
  <c r="J63" i="1"/>
  <c r="K63" i="1" s="1"/>
  <c r="F63" i="1"/>
  <c r="D63" i="1"/>
  <c r="E63" i="1" s="1"/>
  <c r="K62" i="1"/>
  <c r="J62" i="1"/>
  <c r="L62" i="1" s="1"/>
  <c r="E62" i="1"/>
  <c r="D62" i="1"/>
  <c r="J61" i="1"/>
  <c r="D61" i="1"/>
  <c r="E61" i="1" s="1"/>
  <c r="J60" i="1"/>
  <c r="K60" i="1" s="1"/>
  <c r="D60" i="1"/>
  <c r="E60" i="1" s="1"/>
  <c r="F60" i="1" s="1"/>
  <c r="J59" i="1"/>
  <c r="L59" i="1" s="1"/>
  <c r="D59" i="1"/>
  <c r="E59" i="1" s="1"/>
  <c r="J58" i="1"/>
  <c r="K58" i="1" s="1"/>
  <c r="D58" i="1"/>
  <c r="E58" i="1" s="1"/>
  <c r="J57" i="1"/>
  <c r="L57" i="1" s="1"/>
  <c r="D57" i="1"/>
  <c r="E57" i="1" s="1"/>
  <c r="J56" i="1"/>
  <c r="K56" i="1" s="1"/>
  <c r="D56" i="1"/>
  <c r="E56" i="1" s="1"/>
  <c r="F56" i="1" s="1"/>
  <c r="J55" i="1"/>
  <c r="L55" i="1" s="1"/>
  <c r="D55" i="1"/>
  <c r="E55" i="1" s="1"/>
  <c r="J54" i="1"/>
  <c r="K54" i="1" s="1"/>
  <c r="D54" i="1"/>
  <c r="E54" i="1" s="1"/>
  <c r="J53" i="1"/>
  <c r="L53" i="1" s="1"/>
  <c r="D53" i="1"/>
  <c r="E53" i="1" s="1"/>
  <c r="J52" i="1"/>
  <c r="K52" i="1" s="1"/>
  <c r="D52" i="1"/>
  <c r="E52" i="1" s="1"/>
  <c r="F52" i="1" s="1"/>
  <c r="J51" i="1"/>
  <c r="L51" i="1" s="1"/>
  <c r="D51" i="1"/>
  <c r="E51" i="1" s="1"/>
  <c r="J50" i="1"/>
  <c r="K50" i="1" s="1"/>
  <c r="D50" i="1"/>
  <c r="E50" i="1" s="1"/>
  <c r="J49" i="1"/>
  <c r="L49" i="1" s="1"/>
  <c r="D49" i="1"/>
  <c r="E49" i="1" s="1"/>
  <c r="J48" i="1"/>
  <c r="K48" i="1" s="1"/>
  <c r="D48" i="1"/>
  <c r="E48" i="1" s="1"/>
  <c r="F48" i="1" s="1"/>
  <c r="J47" i="1"/>
  <c r="L47" i="1" s="1"/>
  <c r="D47" i="1"/>
  <c r="E47" i="1" s="1"/>
  <c r="J46" i="1"/>
  <c r="K46" i="1" s="1"/>
  <c r="D46" i="1"/>
  <c r="E46" i="1" s="1"/>
  <c r="J45" i="1"/>
  <c r="L45" i="1" s="1"/>
  <c r="D45" i="1"/>
  <c r="E45" i="1" s="1"/>
  <c r="J44" i="1"/>
  <c r="K44" i="1" s="1"/>
  <c r="D44" i="1"/>
  <c r="E44" i="1" s="1"/>
  <c r="F44" i="1" s="1"/>
  <c r="J43" i="1"/>
  <c r="L43" i="1" s="1"/>
  <c r="D43" i="1"/>
  <c r="E43" i="1" s="1"/>
  <c r="J42" i="1"/>
  <c r="K42" i="1" s="1"/>
  <c r="D42" i="1"/>
  <c r="E42" i="1" s="1"/>
  <c r="J41" i="1"/>
  <c r="L41" i="1" s="1"/>
  <c r="D41" i="1"/>
  <c r="E41" i="1" s="1"/>
  <c r="J40" i="1"/>
  <c r="K40" i="1" s="1"/>
  <c r="D40" i="1"/>
  <c r="E40" i="1" s="1"/>
  <c r="F40" i="1" s="1"/>
  <c r="J39" i="1"/>
  <c r="L39" i="1" s="1"/>
  <c r="D39" i="1"/>
  <c r="E39" i="1" s="1"/>
  <c r="J38" i="1"/>
  <c r="K38" i="1" s="1"/>
  <c r="D38" i="1"/>
  <c r="E38" i="1" s="1"/>
  <c r="J37" i="1"/>
  <c r="L37" i="1" s="1"/>
  <c r="D37" i="1"/>
  <c r="E37" i="1" s="1"/>
  <c r="J36" i="1"/>
  <c r="K36" i="1" s="1"/>
  <c r="D36" i="1"/>
  <c r="E36" i="1" s="1"/>
  <c r="F36" i="1" s="1"/>
  <c r="J35" i="1"/>
  <c r="L35" i="1" s="1"/>
  <c r="E35" i="1"/>
  <c r="J34" i="1"/>
  <c r="L34" i="1" s="1"/>
  <c r="D34" i="1"/>
  <c r="E34" i="1" s="1"/>
  <c r="J33" i="1"/>
  <c r="K33" i="1" s="1"/>
  <c r="D33" i="1"/>
  <c r="E33" i="1" s="1"/>
  <c r="F33" i="1" s="1"/>
  <c r="J32" i="1"/>
  <c r="L32" i="1" s="1"/>
  <c r="D32" i="1"/>
  <c r="E32" i="1" s="1"/>
  <c r="J31" i="1"/>
  <c r="K31" i="1" s="1"/>
  <c r="D31" i="1"/>
  <c r="E31" i="1" s="1"/>
  <c r="J30" i="1"/>
  <c r="L30" i="1" s="1"/>
  <c r="D30" i="1"/>
  <c r="E30" i="1" s="1"/>
  <c r="J29" i="1"/>
  <c r="K29" i="1" s="1"/>
  <c r="D29" i="1"/>
  <c r="E29" i="1" s="1"/>
  <c r="F29" i="1" s="1"/>
  <c r="J28" i="1"/>
  <c r="L28" i="1" s="1"/>
  <c r="D28" i="1"/>
  <c r="E28" i="1" s="1"/>
  <c r="J27" i="1"/>
  <c r="K27" i="1" s="1"/>
  <c r="D27" i="1"/>
  <c r="E27" i="1" s="1"/>
  <c r="L26" i="1"/>
  <c r="K26" i="1"/>
  <c r="D26" i="1"/>
  <c r="E26" i="1" s="1"/>
  <c r="F26" i="1" s="1"/>
  <c r="J25" i="1"/>
  <c r="L25" i="1" s="1"/>
  <c r="D25" i="1"/>
  <c r="E25" i="1" s="1"/>
  <c r="J24" i="1"/>
  <c r="K24" i="1" s="1"/>
  <c r="D24" i="1"/>
  <c r="E24" i="1" s="1"/>
  <c r="J23" i="1"/>
  <c r="L23" i="1" s="1"/>
  <c r="D23" i="1"/>
  <c r="E23" i="1" s="1"/>
  <c r="J22" i="1"/>
  <c r="K22" i="1" s="1"/>
  <c r="D22" i="1"/>
  <c r="E22" i="1" s="1"/>
  <c r="F22" i="1" s="1"/>
  <c r="J21" i="1"/>
  <c r="K21" i="1" s="1"/>
  <c r="D21" i="1"/>
  <c r="E21" i="1" s="1"/>
  <c r="J20" i="1"/>
  <c r="L20" i="1" s="1"/>
  <c r="D20" i="1"/>
  <c r="E20" i="1" s="1"/>
  <c r="J19" i="1"/>
  <c r="K19" i="1" s="1"/>
  <c r="D19" i="1"/>
  <c r="E19" i="1" s="1"/>
  <c r="J18" i="1"/>
  <c r="L18" i="1" s="1"/>
  <c r="D18" i="1"/>
  <c r="E18" i="1" s="1"/>
  <c r="J17" i="1"/>
  <c r="K17" i="1" s="1"/>
  <c r="D17" i="1"/>
  <c r="E17" i="1" s="1"/>
  <c r="Q16" i="1"/>
  <c r="J16" i="1"/>
  <c r="D16" i="1"/>
  <c r="K18" i="1" l="1"/>
  <c r="M18" i="1" s="1"/>
  <c r="K20" i="1"/>
  <c r="M20" i="1" s="1"/>
  <c r="L22" i="1"/>
  <c r="K23" i="1"/>
  <c r="M23" i="1" s="1"/>
  <c r="K25" i="1"/>
  <c r="K28" i="1"/>
  <c r="L29" i="1"/>
  <c r="K30" i="1"/>
  <c r="M30" i="1" s="1"/>
  <c r="K32" i="1"/>
  <c r="L33" i="1"/>
  <c r="K34" i="1"/>
  <c r="M34" i="1" s="1"/>
  <c r="M25" i="1"/>
  <c r="M26" i="1"/>
  <c r="M28" i="1"/>
  <c r="M32" i="1"/>
  <c r="K35" i="1"/>
  <c r="L36" i="1"/>
  <c r="K37" i="1"/>
  <c r="M37" i="1" s="1"/>
  <c r="K39" i="1"/>
  <c r="L40" i="1"/>
  <c r="K41" i="1"/>
  <c r="M41" i="1" s="1"/>
  <c r="K43" i="1"/>
  <c r="L44" i="1"/>
  <c r="K45" i="1"/>
  <c r="M45" i="1" s="1"/>
  <c r="K47" i="1"/>
  <c r="L48" i="1"/>
  <c r="K49" i="1"/>
  <c r="M49" i="1" s="1"/>
  <c r="K51" i="1"/>
  <c r="L52" i="1"/>
  <c r="K53" i="1"/>
  <c r="M53" i="1" s="1"/>
  <c r="K55" i="1"/>
  <c r="L56" i="1"/>
  <c r="K57" i="1"/>
  <c r="M57" i="1" s="1"/>
  <c r="K59" i="1"/>
  <c r="L60" i="1"/>
  <c r="M62" i="1"/>
  <c r="M66" i="1"/>
  <c r="M70" i="1"/>
  <c r="M76" i="1"/>
  <c r="M80" i="1"/>
  <c r="M84" i="1"/>
  <c r="L88" i="1"/>
  <c r="K89" i="1"/>
  <c r="M89" i="1" s="1"/>
  <c r="K91" i="1"/>
  <c r="L92" i="1"/>
  <c r="K93" i="1"/>
  <c r="M93" i="1" s="1"/>
  <c r="K95" i="1"/>
  <c r="M95" i="1" s="1"/>
  <c r="M35" i="1"/>
  <c r="M39" i="1"/>
  <c r="M43" i="1"/>
  <c r="M47" i="1"/>
  <c r="M51" i="1"/>
  <c r="M55" i="1"/>
  <c r="M59" i="1"/>
  <c r="M91" i="1"/>
  <c r="F17" i="1"/>
  <c r="G17" i="1" s="1"/>
  <c r="F19" i="1"/>
  <c r="F21" i="1"/>
  <c r="G21" i="1" s="1"/>
  <c r="L16" i="1"/>
  <c r="L17" i="1"/>
  <c r="M17" i="1" s="1"/>
  <c r="L19" i="1"/>
  <c r="M19" i="1" s="1"/>
  <c r="L21" i="1"/>
  <c r="M21" i="1" s="1"/>
  <c r="N21" i="1" s="1"/>
  <c r="F25" i="1"/>
  <c r="N25" i="1" s="1"/>
  <c r="N28" i="1"/>
  <c r="F28" i="1"/>
  <c r="F32" i="1"/>
  <c r="N32" i="1" s="1"/>
  <c r="F35" i="1"/>
  <c r="N35" i="1" s="1"/>
  <c r="F39" i="1"/>
  <c r="N39" i="1" s="1"/>
  <c r="F43" i="1"/>
  <c r="N43" i="1" s="1"/>
  <c r="F47" i="1"/>
  <c r="N47" i="1" s="1"/>
  <c r="F51" i="1"/>
  <c r="N51" i="1" s="1"/>
  <c r="F55" i="1"/>
  <c r="N55" i="1" s="1"/>
  <c r="F59" i="1"/>
  <c r="N59" i="1" s="1"/>
  <c r="K61" i="1"/>
  <c r="L61" i="1"/>
  <c r="F65" i="1"/>
  <c r="G65" i="1" s="1"/>
  <c r="F66" i="1"/>
  <c r="N66" i="1" s="1"/>
  <c r="K69" i="1"/>
  <c r="L69" i="1"/>
  <c r="K75" i="1"/>
  <c r="L75" i="1"/>
  <c r="F79" i="1"/>
  <c r="G79" i="1" s="1"/>
  <c r="F80" i="1"/>
  <c r="N80" i="1" s="1"/>
  <c r="K90" i="1"/>
  <c r="L90" i="1"/>
  <c r="F94" i="1"/>
  <c r="G94" i="1" s="1"/>
  <c r="F95" i="1"/>
  <c r="G95" i="1"/>
  <c r="E16" i="1"/>
  <c r="K16" i="1"/>
  <c r="M16" i="1" s="1"/>
  <c r="F18" i="1"/>
  <c r="N18" i="1" s="1"/>
  <c r="F20" i="1"/>
  <c r="N20" i="1" s="1"/>
  <c r="G22" i="1"/>
  <c r="M22" i="1"/>
  <c r="N22" i="1" s="1"/>
  <c r="F23" i="1"/>
  <c r="G23" i="1" s="1"/>
  <c r="F24" i="1"/>
  <c r="G24" i="1" s="1"/>
  <c r="L24" i="1"/>
  <c r="M24" i="1" s="1"/>
  <c r="G25" i="1"/>
  <c r="N26" i="1"/>
  <c r="G26" i="1"/>
  <c r="F27" i="1"/>
  <c r="G27" i="1" s="1"/>
  <c r="L27" i="1"/>
  <c r="M27" i="1" s="1"/>
  <c r="G28" i="1"/>
  <c r="G29" i="1"/>
  <c r="M29" i="1"/>
  <c r="N29" i="1" s="1"/>
  <c r="F30" i="1"/>
  <c r="G30" i="1" s="1"/>
  <c r="F31" i="1"/>
  <c r="G31" i="1" s="1"/>
  <c r="L31" i="1"/>
  <c r="M31" i="1" s="1"/>
  <c r="N31" i="1" s="1"/>
  <c r="G33" i="1"/>
  <c r="M33" i="1"/>
  <c r="N33" i="1" s="1"/>
  <c r="F34" i="1"/>
  <c r="G34" i="1" s="1"/>
  <c r="G36" i="1"/>
  <c r="M36" i="1"/>
  <c r="N36" i="1" s="1"/>
  <c r="F37" i="1"/>
  <c r="G37" i="1" s="1"/>
  <c r="F38" i="1"/>
  <c r="G38" i="1" s="1"/>
  <c r="L38" i="1"/>
  <c r="M38" i="1" s="1"/>
  <c r="G39" i="1"/>
  <c r="G40" i="1"/>
  <c r="M40" i="1"/>
  <c r="N40" i="1"/>
  <c r="F41" i="1"/>
  <c r="G41" i="1" s="1"/>
  <c r="F42" i="1"/>
  <c r="G42" i="1" s="1"/>
  <c r="L42" i="1"/>
  <c r="M42" i="1" s="1"/>
  <c r="G44" i="1"/>
  <c r="M44" i="1"/>
  <c r="N44" i="1"/>
  <c r="F45" i="1"/>
  <c r="G45" i="1" s="1"/>
  <c r="F46" i="1"/>
  <c r="G46" i="1" s="1"/>
  <c r="L46" i="1"/>
  <c r="M46" i="1" s="1"/>
  <c r="G47" i="1"/>
  <c r="G48" i="1"/>
  <c r="M48" i="1"/>
  <c r="N48" i="1" s="1"/>
  <c r="F49" i="1"/>
  <c r="G49" i="1" s="1"/>
  <c r="F50" i="1"/>
  <c r="G50" i="1" s="1"/>
  <c r="L50" i="1"/>
  <c r="M50" i="1" s="1"/>
  <c r="G52" i="1"/>
  <c r="M52" i="1"/>
  <c r="N52" i="1" s="1"/>
  <c r="F53" i="1"/>
  <c r="G53" i="1" s="1"/>
  <c r="F54" i="1"/>
  <c r="G54" i="1" s="1"/>
  <c r="L54" i="1"/>
  <c r="M54" i="1" s="1"/>
  <c r="G55" i="1"/>
  <c r="G56" i="1"/>
  <c r="M56" i="1"/>
  <c r="N56" i="1"/>
  <c r="F57" i="1"/>
  <c r="G57" i="1" s="1"/>
  <c r="F58" i="1"/>
  <c r="G58" i="1" s="1"/>
  <c r="L58" i="1"/>
  <c r="M58" i="1" s="1"/>
  <c r="G60" i="1"/>
  <c r="M60" i="1"/>
  <c r="N60" i="1"/>
  <c r="F61" i="1"/>
  <c r="G61" i="1" s="1"/>
  <c r="N62" i="1"/>
  <c r="F62" i="1"/>
  <c r="G62" i="1"/>
  <c r="K65" i="1"/>
  <c r="L65" i="1"/>
  <c r="F69" i="1"/>
  <c r="G69" i="1" s="1"/>
  <c r="N70" i="1"/>
  <c r="F70" i="1"/>
  <c r="G70" i="1"/>
  <c r="K83" i="1"/>
  <c r="L83" i="1"/>
  <c r="F87" i="1"/>
  <c r="N87" i="1" s="1"/>
  <c r="G63" i="1"/>
  <c r="M63" i="1"/>
  <c r="N63" i="1" s="1"/>
  <c r="F64" i="1"/>
  <c r="G64" i="1" s="1"/>
  <c r="G67" i="1"/>
  <c r="M67" i="1"/>
  <c r="N67" i="1" s="1"/>
  <c r="F68" i="1"/>
  <c r="G68" i="1" s="1"/>
  <c r="G71" i="1"/>
  <c r="M71" i="1"/>
  <c r="N71" i="1" s="1"/>
  <c r="F72" i="1"/>
  <c r="G72" i="1" s="1"/>
  <c r="F75" i="1"/>
  <c r="G75" i="1" s="1"/>
  <c r="F76" i="1"/>
  <c r="N76" i="1" s="1"/>
  <c r="K79" i="1"/>
  <c r="L79" i="1"/>
  <c r="F83" i="1"/>
  <c r="G83" i="1" s="1"/>
  <c r="F84" i="1"/>
  <c r="N84" i="1" s="1"/>
  <c r="F90" i="1"/>
  <c r="G90" i="1" s="1"/>
  <c r="F91" i="1"/>
  <c r="N91" i="1" s="1"/>
  <c r="K94" i="1"/>
  <c r="L94" i="1"/>
  <c r="G73" i="1"/>
  <c r="M73" i="1"/>
  <c r="N73" i="1" s="1"/>
  <c r="F74" i="1"/>
  <c r="G74" i="1" s="1"/>
  <c r="G77" i="1"/>
  <c r="M77" i="1"/>
  <c r="N77" i="1" s="1"/>
  <c r="F78" i="1"/>
  <c r="G78" i="1" s="1"/>
  <c r="G81" i="1"/>
  <c r="M81" i="1"/>
  <c r="N81" i="1" s="1"/>
  <c r="F82" i="1"/>
  <c r="G82" i="1" s="1"/>
  <c r="G85" i="1"/>
  <c r="M85" i="1"/>
  <c r="N85" i="1" s="1"/>
  <c r="F86" i="1"/>
  <c r="G86" i="1" s="1"/>
  <c r="G88" i="1"/>
  <c r="M88" i="1"/>
  <c r="N88" i="1" s="1"/>
  <c r="F89" i="1"/>
  <c r="G89" i="1" s="1"/>
  <c r="G92" i="1"/>
  <c r="M92" i="1"/>
  <c r="N92" i="1" s="1"/>
  <c r="F93" i="1"/>
  <c r="G93" i="1" s="1"/>
  <c r="G91" i="1" l="1"/>
  <c r="G84" i="1"/>
  <c r="G76" i="1"/>
  <c r="N50" i="1"/>
  <c r="G80" i="1"/>
  <c r="G66" i="1"/>
  <c r="N95" i="1"/>
  <c r="N89" i="1"/>
  <c r="N82" i="1"/>
  <c r="N74" i="1"/>
  <c r="N68" i="1"/>
  <c r="G87" i="1"/>
  <c r="N58" i="1"/>
  <c r="N42" i="1"/>
  <c r="N23" i="1"/>
  <c r="N19" i="1"/>
  <c r="N17" i="1"/>
  <c r="G18" i="1"/>
  <c r="N24" i="1"/>
  <c r="G20" i="1"/>
  <c r="G19" i="1"/>
  <c r="N93" i="1"/>
  <c r="N86" i="1"/>
  <c r="N78" i="1"/>
  <c r="M94" i="1"/>
  <c r="M79" i="1"/>
  <c r="N79" i="1" s="1"/>
  <c r="N72" i="1"/>
  <c r="N64" i="1"/>
  <c r="M83" i="1"/>
  <c r="N83" i="1" s="1"/>
  <c r="M65" i="1"/>
  <c r="G59" i="1"/>
  <c r="N57" i="1"/>
  <c r="N53" i="1"/>
  <c r="G51" i="1"/>
  <c r="N49" i="1"/>
  <c r="N45" i="1"/>
  <c r="G43" i="1"/>
  <c r="N41" i="1"/>
  <c r="N37" i="1"/>
  <c r="G35" i="1"/>
  <c r="N34" i="1"/>
  <c r="G32" i="1"/>
  <c r="N30" i="1"/>
  <c r="F16" i="1"/>
  <c r="N94" i="1"/>
  <c r="M90" i="1"/>
  <c r="N90" i="1" s="1"/>
  <c r="M75" i="1"/>
  <c r="N75" i="1" s="1"/>
  <c r="M69" i="1"/>
  <c r="N69" i="1" s="1"/>
  <c r="N65" i="1"/>
  <c r="M61" i="1"/>
  <c r="N61" i="1" s="1"/>
  <c r="N54" i="1"/>
  <c r="N46" i="1"/>
  <c r="N38" i="1"/>
  <c r="N27" i="1"/>
  <c r="G16" i="1" l="1"/>
  <c r="N16" i="1"/>
</calcChain>
</file>

<file path=xl/sharedStrings.xml><?xml version="1.0" encoding="utf-8"?>
<sst xmlns="http://schemas.openxmlformats.org/spreadsheetml/2006/main" count="116" uniqueCount="112">
  <si>
    <t>TRƯỜNG ĐẠI HỌC SƯ PHẠM KỸ THUẬT TP. HCM</t>
  </si>
  <si>
    <r>
      <t>BAN Q</t>
    </r>
    <r>
      <rPr>
        <b/>
        <u/>
        <sz val="13"/>
        <rFont val="Times New Roman"/>
        <family val="1"/>
      </rPr>
      <t>UẢN LÝ KÝ T</t>
    </r>
    <r>
      <rPr>
        <b/>
        <sz val="13"/>
        <rFont val="Times New Roman"/>
        <family val="1"/>
      </rPr>
      <t>ÚC XÁ</t>
    </r>
  </si>
  <si>
    <t xml:space="preserve">  DANH SÁCH NỘP TIỀN ĐIỆN NƯỚC SINH HOẠT  CƠ SỞ I</t>
  </si>
  <si>
    <t>Tháng 6 (Từ 01/06 đến 30/06 năm 2019)</t>
  </si>
  <si>
    <t xml:space="preserve">Giá tiền điện sinh hoạt: </t>
  </si>
  <si>
    <t>0-&gt;100 kw/h</t>
  </si>
  <si>
    <t>1.678đ</t>
  </si>
  <si>
    <t>401-&gt;600 kw/h</t>
  </si>
  <si>
    <t>2.536đ</t>
  </si>
  <si>
    <t>101-&gt;200 kw/h</t>
  </si>
  <si>
    <t>1.734đ</t>
  </si>
  <si>
    <t>601-&gt;800kw/h</t>
  </si>
  <si>
    <t>2.834đ</t>
  </si>
  <si>
    <t>201-&gt;400 kw/h</t>
  </si>
  <si>
    <t>2.014đ</t>
  </si>
  <si>
    <t>801-&gt;…..kw/h</t>
  </si>
  <si>
    <t>2.924đ</t>
  </si>
  <si>
    <t>Giá tiền nước theo công văn số: 1376/CNTĐ-TCHC của Công ty CP cấp nước Thủ Đức:</t>
  </si>
  <si>
    <t>Giá tiền nước trong định mức: 4 m3 /SV x 6.000đ</t>
  </si>
  <si>
    <r>
      <t>Giá tiền nước vượt định mức: 1 m</t>
    </r>
    <r>
      <rPr>
        <vertAlign val="superscript"/>
        <sz val="13"/>
        <rFont val="Times New Roman"/>
        <family val="1"/>
      </rPr>
      <t>3</t>
    </r>
    <r>
      <rPr>
        <sz val="13"/>
        <rFont val="Times New Roman"/>
        <family val="1"/>
      </rPr>
      <t xml:space="preserve">  x 13.000đ</t>
    </r>
  </si>
  <si>
    <t>Phòng</t>
  </si>
  <si>
    <t>ĐIỆN</t>
  </si>
  <si>
    <t>NƯỚC</t>
  </si>
  <si>
    <t>Tổng số tiền
 Điện -Nước</t>
  </si>
  <si>
    <t>Số cũ</t>
  </si>
  <si>
    <t>Số mới</t>
  </si>
  <si>
    <t>Số tiêu thụ</t>
  </si>
  <si>
    <t>Tiền nộp</t>
  </si>
  <si>
    <t>VAT</t>
  </si>
  <si>
    <t>Tiền nộp đã có thuế</t>
  </si>
  <si>
    <t>Trong định mức</t>
  </si>
  <si>
    <t>Vượt định mức</t>
  </si>
  <si>
    <t>D101</t>
  </si>
  <si>
    <t>D102</t>
  </si>
  <si>
    <t>D 103</t>
  </si>
  <si>
    <t>D 104</t>
  </si>
  <si>
    <t>D 105</t>
  </si>
  <si>
    <t>D 106</t>
  </si>
  <si>
    <t>D 107</t>
  </si>
  <si>
    <t>D 108</t>
  </si>
  <si>
    <t>D 109</t>
  </si>
  <si>
    <t>D 110</t>
  </si>
  <si>
    <t>D 111</t>
  </si>
  <si>
    <t>D 112</t>
  </si>
  <si>
    <t>D 113</t>
  </si>
  <si>
    <t>D 114</t>
  </si>
  <si>
    <t>D 115</t>
  </si>
  <si>
    <t>D 116</t>
  </si>
  <si>
    <t>D 117</t>
  </si>
  <si>
    <t>D 118</t>
  </si>
  <si>
    <t>D 119</t>
  </si>
  <si>
    <t>D 120</t>
  </si>
  <si>
    <t>D 201</t>
  </si>
  <si>
    <t>D 202</t>
  </si>
  <si>
    <t>D 203</t>
  </si>
  <si>
    <t>D 204</t>
  </si>
  <si>
    <t>D 205</t>
  </si>
  <si>
    <t>D 206</t>
  </si>
  <si>
    <t>D 207</t>
  </si>
  <si>
    <t>D 208</t>
  </si>
  <si>
    <t>D 209</t>
  </si>
  <si>
    <t>D 210</t>
  </si>
  <si>
    <t>D 211</t>
  </si>
  <si>
    <t>D 212</t>
  </si>
  <si>
    <t>D 213</t>
  </si>
  <si>
    <t>D 214</t>
  </si>
  <si>
    <t>D 215</t>
  </si>
  <si>
    <t>D 216</t>
  </si>
  <si>
    <t>D 217</t>
  </si>
  <si>
    <t>D 218</t>
  </si>
  <si>
    <t>D 219</t>
  </si>
  <si>
    <t>D 220</t>
  </si>
  <si>
    <t>D 301</t>
  </si>
  <si>
    <t>D 302</t>
  </si>
  <si>
    <t>D 303</t>
  </si>
  <si>
    <t>D 304</t>
  </si>
  <si>
    <t>D 305</t>
  </si>
  <si>
    <t>D 306</t>
  </si>
  <si>
    <t>D 307</t>
  </si>
  <si>
    <t>D 308</t>
  </si>
  <si>
    <t>D 309</t>
  </si>
  <si>
    <t>D 310</t>
  </si>
  <si>
    <t>D 311</t>
  </si>
  <si>
    <t>D 312</t>
  </si>
  <si>
    <t>D 313</t>
  </si>
  <si>
    <t>D 314</t>
  </si>
  <si>
    <t>D 315</t>
  </si>
  <si>
    <t>D 316</t>
  </si>
  <si>
    <t>D 317</t>
  </si>
  <si>
    <t>D 318</t>
  </si>
  <si>
    <t>D 319</t>
  </si>
  <si>
    <t>D 320</t>
  </si>
  <si>
    <t>D 401</t>
  </si>
  <si>
    <t>D 402</t>
  </si>
  <si>
    <t>D 403</t>
  </si>
  <si>
    <t>D 404</t>
  </si>
  <si>
    <t>D 405</t>
  </si>
  <si>
    <t>D 406</t>
  </si>
  <si>
    <t>D 407</t>
  </si>
  <si>
    <t>D 408</t>
  </si>
  <si>
    <t>D 409</t>
  </si>
  <si>
    <t>D 410</t>
  </si>
  <si>
    <t>D 411</t>
  </si>
  <si>
    <t>D 412</t>
  </si>
  <si>
    <t>D 413</t>
  </si>
  <si>
    <t>D 414</t>
  </si>
  <si>
    <t>D 415</t>
  </si>
  <si>
    <t>D 416</t>
  </si>
  <si>
    <t>D 417</t>
  </si>
  <si>
    <t>D 418</t>
  </si>
  <si>
    <t>D 419</t>
  </si>
  <si>
    <t>D 420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</si>
</sst>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₫_-;\-* #,##0.00\ _₫_-;_-* &quot;-&quot;??\ _₫_-;_-@_-"/>
    <numFmt numFmtId="165" formatCode="_(* #,##0_);_(* \(#,##0\);_(* &quot;-&quot;??_);_(@_)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3"/>
      <name val="Times New Roman"/>
      <family val="1"/>
    </font>
    <font>
      <b/>
      <sz val="13"/>
      <name val="Times New Roman"/>
      <family val="1"/>
    </font>
    <font>
      <b/>
      <sz val="13"/>
      <color theme="1"/>
      <name val="Times New Roman"/>
      <family val="1"/>
    </font>
    <font>
      <b/>
      <u/>
      <sz val="13"/>
      <name val="Times New Roman"/>
      <family val="1"/>
    </font>
    <font>
      <b/>
      <sz val="16"/>
      <name val="Times New Roman"/>
      <family val="1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sz val="12"/>
      <color theme="1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11"/>
      <color theme="1"/>
      <name val="Times New Roman"/>
      <family val="1"/>
    </font>
    <font>
      <sz val="14"/>
      <name val="Times New Roman"/>
      <family val="1"/>
    </font>
    <font>
      <vertAlign val="superscript"/>
      <sz val="13"/>
      <name val="Times New Roman"/>
      <family val="1"/>
    </font>
    <font>
      <b/>
      <sz val="14"/>
      <color theme="1"/>
      <name val="Times New Roman"/>
      <family val="1"/>
    </font>
    <font>
      <sz val="11"/>
      <color theme="1"/>
      <name val="Calibri"/>
      <family val="2"/>
      <charset val="163"/>
      <scheme val="minor"/>
    </font>
    <font>
      <sz val="12"/>
      <color theme="1"/>
      <name val="Times New Roman"/>
      <family val="1"/>
    </font>
    <font>
      <b/>
      <sz val="12"/>
      <color indexed="8"/>
      <name val="Times New Roman"/>
      <family val="1"/>
    </font>
    <font>
      <sz val="11"/>
      <name val="Calibri"/>
      <family val="2"/>
      <charset val="163"/>
      <scheme val="minor"/>
    </font>
    <font>
      <b/>
      <sz val="12"/>
      <color rgb="FFFF0000"/>
      <name val="Times New Roman"/>
      <family val="1"/>
    </font>
    <font>
      <sz val="11"/>
      <color rgb="FFFF0000"/>
      <name val="Calibri"/>
      <family val="2"/>
      <charset val="163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17" fillId="0" borderId="0"/>
    <xf numFmtId="0" fontId="17" fillId="0" borderId="0"/>
  </cellStyleXfs>
  <cellXfs count="108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/>
    <xf numFmtId="3" fontId="2" fillId="0" borderId="0" xfId="0" applyNumberFormat="1" applyFont="1" applyAlignment="1"/>
    <xf numFmtId="3" fontId="3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/>
    <xf numFmtId="3" fontId="3" fillId="0" borderId="0" xfId="0" applyNumberFormat="1" applyFont="1" applyAlignment="1"/>
    <xf numFmtId="0" fontId="6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9" fillId="0" borderId="0" xfId="0" applyFont="1"/>
    <xf numFmtId="0" fontId="7" fillId="0" borderId="0" xfId="0" applyFont="1" applyAlignment="1">
      <alignment horizontal="center"/>
    </xf>
    <xf numFmtId="165" fontId="8" fillId="0" borderId="0" xfId="1" applyNumberFormat="1" applyFont="1" applyAlignment="1">
      <alignment horizontal="right"/>
    </xf>
    <xf numFmtId="0" fontId="8" fillId="0" borderId="0" xfId="0" applyFont="1" applyAlignment="1"/>
    <xf numFmtId="0" fontId="8" fillId="0" borderId="0" xfId="0" applyFont="1" applyAlignment="1">
      <alignment horizontal="center"/>
    </xf>
    <xf numFmtId="0" fontId="10" fillId="2" borderId="0" xfId="0" applyFont="1" applyFill="1" applyAlignment="1"/>
    <xf numFmtId="0" fontId="11" fillId="0" borderId="0" xfId="0" applyFont="1" applyAlignment="1"/>
    <xf numFmtId="0" fontId="12" fillId="0" borderId="0" xfId="0" applyFont="1" applyAlignment="1">
      <alignment horizontal="right"/>
    </xf>
    <xf numFmtId="3" fontId="7" fillId="0" borderId="0" xfId="0" applyNumberFormat="1" applyFont="1" applyAlignment="1">
      <alignment horizontal="center"/>
    </xf>
    <xf numFmtId="0" fontId="12" fillId="0" borderId="0" xfId="0" applyFont="1" applyAlignment="1">
      <alignment horizontal="center"/>
    </xf>
    <xf numFmtId="0" fontId="13" fillId="2" borderId="0" xfId="0" applyFont="1" applyFill="1" applyAlignment="1">
      <alignment horizontal="right"/>
    </xf>
    <xf numFmtId="0" fontId="7" fillId="0" borderId="0" xfId="0" applyFont="1" applyAlignment="1">
      <alignment horizontal="center" vertical="center"/>
    </xf>
    <xf numFmtId="0" fontId="14" fillId="0" borderId="0" xfId="0" applyFont="1" applyAlignment="1"/>
    <xf numFmtId="165" fontId="14" fillId="0" borderId="0" xfId="1" applyNumberFormat="1" applyFont="1" applyAlignment="1">
      <alignment horizontal="right" vertical="center"/>
    </xf>
    <xf numFmtId="0" fontId="2" fillId="0" borderId="0" xfId="0" applyFont="1" applyAlignment="1">
      <alignment horizontal="left"/>
    </xf>
    <xf numFmtId="0" fontId="2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 vertical="center"/>
    </xf>
    <xf numFmtId="0" fontId="14" fillId="0" borderId="0" xfId="0" applyFont="1" applyBorder="1" applyAlignment="1"/>
    <xf numFmtId="165" fontId="14" fillId="0" borderId="0" xfId="1" applyNumberFormat="1" applyFont="1" applyBorder="1" applyAlignment="1">
      <alignment horizontal="right" vertical="center"/>
    </xf>
    <xf numFmtId="0" fontId="7" fillId="0" borderId="0" xfId="0" applyFont="1" applyBorder="1" applyAlignment="1">
      <alignment horizontal="center" vertical="center"/>
    </xf>
    <xf numFmtId="3" fontId="14" fillId="0" borderId="0" xfId="0" applyNumberFormat="1" applyFont="1" applyBorder="1" applyAlignment="1"/>
    <xf numFmtId="3" fontId="7" fillId="0" borderId="0" xfId="0" applyNumberFormat="1" applyFont="1" applyBorder="1" applyAlignment="1">
      <alignment horizontal="center"/>
    </xf>
    <xf numFmtId="0" fontId="14" fillId="0" borderId="0" xfId="0" applyFont="1" applyBorder="1" applyAlignment="1">
      <alignment horizontal="center" vertical="center"/>
    </xf>
    <xf numFmtId="0" fontId="16" fillId="2" borderId="0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3" fontId="8" fillId="0" borderId="6" xfId="0" applyNumberFormat="1" applyFont="1" applyBorder="1" applyAlignment="1">
      <alignment horizontal="center" vertical="center"/>
    </xf>
    <xf numFmtId="165" fontId="8" fillId="0" borderId="8" xfId="1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/>
    </xf>
    <xf numFmtId="3" fontId="19" fillId="0" borderId="8" xfId="0" applyNumberFormat="1" applyFont="1" applyFill="1" applyBorder="1" applyAlignment="1">
      <alignment horizontal="right" vertical="center" wrapText="1"/>
    </xf>
    <xf numFmtId="3" fontId="8" fillId="0" borderId="8" xfId="0" applyNumberFormat="1" applyFont="1" applyFill="1" applyBorder="1" applyAlignment="1">
      <alignment horizontal="right" vertical="center" wrapText="1"/>
    </xf>
    <xf numFmtId="3" fontId="8" fillId="0" borderId="11" xfId="0" applyNumberFormat="1" applyFont="1" applyFill="1" applyBorder="1" applyAlignment="1">
      <alignment horizontal="right" vertical="center" wrapText="1"/>
    </xf>
    <xf numFmtId="0" fontId="0" fillId="0" borderId="0" xfId="0" applyBorder="1"/>
    <xf numFmtId="3" fontId="8" fillId="0" borderId="8" xfId="0" applyNumberFormat="1" applyFont="1" applyFill="1" applyBorder="1" applyAlignment="1">
      <alignment horizontal="center" vertical="center" wrapText="1"/>
    </xf>
    <xf numFmtId="0" fontId="20" fillId="0" borderId="0" xfId="0" applyFont="1"/>
    <xf numFmtId="0" fontId="0" fillId="0" borderId="0" xfId="0" applyFill="1"/>
    <xf numFmtId="3" fontId="20" fillId="0" borderId="0" xfId="0" applyNumberFormat="1" applyFont="1"/>
    <xf numFmtId="3" fontId="0" fillId="0" borderId="0" xfId="0" applyNumberFormat="1"/>
    <xf numFmtId="3" fontId="21" fillId="0" borderId="8" xfId="0" applyNumberFormat="1" applyFont="1" applyFill="1" applyBorder="1" applyAlignment="1">
      <alignment horizontal="right" vertical="center" wrapText="1"/>
    </xf>
    <xf numFmtId="0" fontId="22" fillId="0" borderId="0" xfId="0" applyFont="1"/>
    <xf numFmtId="0" fontId="14" fillId="0" borderId="0" xfId="0" applyFont="1"/>
    <xf numFmtId="0" fontId="0" fillId="0" borderId="0" xfId="0" applyAlignment="1">
      <alignment horizontal="center"/>
    </xf>
    <xf numFmtId="165" fontId="9" fillId="0" borderId="0" xfId="1" applyNumberFormat="1" applyFont="1" applyAlignment="1">
      <alignment horizontal="right" vertical="center"/>
    </xf>
    <xf numFmtId="3" fontId="8" fillId="0" borderId="0" xfId="0" applyNumberFormat="1" applyFont="1" applyAlignment="1">
      <alignment horizontal="center" vertical="center"/>
    </xf>
    <xf numFmtId="3" fontId="8" fillId="0" borderId="0" xfId="0" applyNumberFormat="1" applyFont="1" applyAlignment="1">
      <alignment horizontal="center"/>
    </xf>
    <xf numFmtId="3" fontId="9" fillId="0" borderId="0" xfId="0" applyNumberFormat="1" applyFont="1" applyAlignment="1">
      <alignment horizontal="center"/>
    </xf>
    <xf numFmtId="3" fontId="8" fillId="0" borderId="0" xfId="0" applyNumberFormat="1" applyFont="1" applyAlignment="1">
      <alignment horizontal="center" vertical="center"/>
    </xf>
    <xf numFmtId="0" fontId="8" fillId="2" borderId="8" xfId="0" applyFont="1" applyFill="1" applyBorder="1" applyAlignment="1" applyProtection="1">
      <alignment horizontal="center" vertical="center"/>
      <protection hidden="1"/>
    </xf>
    <xf numFmtId="0" fontId="18" fillId="2" borderId="8" xfId="2" applyFont="1" applyFill="1" applyBorder="1" applyAlignment="1" applyProtection="1">
      <alignment horizontal="center"/>
      <protection hidden="1"/>
    </xf>
    <xf numFmtId="165" fontId="19" fillId="2" borderId="8" xfId="1" applyNumberFormat="1" applyFont="1" applyFill="1" applyBorder="1" applyAlignment="1" applyProtection="1">
      <alignment vertical="center" wrapText="1"/>
      <protection hidden="1"/>
    </xf>
    <xf numFmtId="3" fontId="19" fillId="2" borderId="8" xfId="0" applyNumberFormat="1" applyFont="1" applyFill="1" applyBorder="1" applyAlignment="1" applyProtection="1">
      <alignment vertical="center" wrapText="1"/>
      <protection hidden="1"/>
    </xf>
    <xf numFmtId="0" fontId="18" fillId="2" borderId="8" xfId="3" applyFont="1" applyFill="1" applyBorder="1" applyAlignment="1" applyProtection="1">
      <alignment horizontal="center"/>
      <protection hidden="1"/>
    </xf>
    <xf numFmtId="1" fontId="19" fillId="2" borderId="8" xfId="0" applyNumberFormat="1" applyFont="1" applyFill="1" applyBorder="1" applyAlignment="1" applyProtection="1">
      <alignment horizontal="center" vertical="center" wrapText="1"/>
      <protection hidden="1"/>
    </xf>
    <xf numFmtId="3" fontId="19" fillId="2" borderId="8" xfId="0" applyNumberFormat="1" applyFont="1" applyFill="1" applyBorder="1" applyAlignment="1" applyProtection="1">
      <alignment horizontal="center" vertical="center" wrapText="1"/>
      <protection hidden="1"/>
    </xf>
    <xf numFmtId="3" fontId="19" fillId="2" borderId="8" xfId="0" applyNumberFormat="1" applyFont="1" applyFill="1" applyBorder="1" applyAlignment="1" applyProtection="1">
      <alignment horizontal="right" vertical="center" wrapText="1"/>
      <protection hidden="1"/>
    </xf>
    <xf numFmtId="3" fontId="10" fillId="2" borderId="8" xfId="0" applyNumberFormat="1" applyFont="1" applyFill="1" applyBorder="1" applyAlignment="1" applyProtection="1">
      <alignment horizontal="right" vertical="center" wrapText="1"/>
      <protection hidden="1"/>
    </xf>
    <xf numFmtId="0" fontId="9" fillId="2" borderId="8" xfId="2" applyFont="1" applyFill="1" applyBorder="1" applyAlignment="1" applyProtection="1">
      <alignment horizontal="center"/>
      <protection hidden="1"/>
    </xf>
    <xf numFmtId="0" fontId="9" fillId="2" borderId="8" xfId="3" applyFont="1" applyFill="1" applyBorder="1" applyAlignment="1" applyProtection="1">
      <alignment horizontal="center"/>
      <protection hidden="1"/>
    </xf>
    <xf numFmtId="0" fontId="8" fillId="0" borderId="8" xfId="0" applyFont="1" applyFill="1" applyBorder="1" applyAlignment="1" applyProtection="1">
      <alignment horizontal="center" vertical="center"/>
      <protection hidden="1"/>
    </xf>
    <xf numFmtId="0" fontId="9" fillId="0" borderId="8" xfId="2" applyFont="1" applyFill="1" applyBorder="1" applyAlignment="1" applyProtection="1">
      <alignment horizontal="center"/>
      <protection hidden="1"/>
    </xf>
    <xf numFmtId="165" fontId="8" fillId="0" borderId="8" xfId="1" applyNumberFormat="1" applyFont="1" applyFill="1" applyBorder="1" applyAlignment="1" applyProtection="1">
      <alignment vertical="center" wrapText="1"/>
      <protection hidden="1"/>
    </xf>
    <xf numFmtId="3" fontId="8" fillId="0" borderId="8" xfId="0" applyNumberFormat="1" applyFont="1" applyFill="1" applyBorder="1" applyAlignment="1" applyProtection="1">
      <alignment vertical="center" wrapText="1"/>
      <protection hidden="1"/>
    </xf>
    <xf numFmtId="0" fontId="9" fillId="0" borderId="8" xfId="3" applyFont="1" applyFill="1" applyBorder="1" applyAlignment="1" applyProtection="1">
      <alignment horizontal="center"/>
      <protection hidden="1"/>
    </xf>
    <xf numFmtId="1" fontId="8" fillId="0" borderId="8" xfId="0" applyNumberFormat="1" applyFont="1" applyFill="1" applyBorder="1" applyAlignment="1" applyProtection="1">
      <alignment horizontal="center" vertical="center" wrapText="1"/>
      <protection hidden="1"/>
    </xf>
    <xf numFmtId="3" fontId="8" fillId="0" borderId="8" xfId="0" applyNumberFormat="1" applyFont="1" applyFill="1" applyBorder="1" applyAlignment="1" applyProtection="1">
      <alignment horizontal="center" vertical="center" wrapText="1"/>
      <protection hidden="1"/>
    </xf>
    <xf numFmtId="3" fontId="8" fillId="0" borderId="8" xfId="0" applyNumberFormat="1" applyFont="1" applyFill="1" applyBorder="1" applyAlignment="1" applyProtection="1">
      <alignment horizontal="right" vertical="center" wrapText="1"/>
      <protection hidden="1"/>
    </xf>
    <xf numFmtId="3" fontId="8" fillId="2" borderId="8" xfId="0" applyNumberFormat="1" applyFont="1" applyFill="1" applyBorder="1" applyAlignment="1" applyProtection="1">
      <alignment horizontal="right" vertical="center" wrapText="1"/>
      <protection hidden="1"/>
    </xf>
    <xf numFmtId="165" fontId="19" fillId="0" borderId="8" xfId="1" applyNumberFormat="1" applyFont="1" applyFill="1" applyBorder="1" applyAlignment="1" applyProtection="1">
      <alignment vertical="center" wrapText="1"/>
      <protection hidden="1"/>
    </xf>
    <xf numFmtId="3" fontId="19" fillId="0" borderId="8" xfId="0" applyNumberFormat="1" applyFont="1" applyFill="1" applyBorder="1" applyAlignment="1" applyProtection="1">
      <alignment vertical="center" wrapText="1"/>
      <protection hidden="1"/>
    </xf>
    <xf numFmtId="1" fontId="19" fillId="0" borderId="8" xfId="0" applyNumberFormat="1" applyFont="1" applyFill="1" applyBorder="1" applyAlignment="1" applyProtection="1">
      <alignment horizontal="center" vertical="center" wrapText="1"/>
      <protection hidden="1"/>
    </xf>
    <xf numFmtId="3" fontId="19" fillId="0" borderId="8" xfId="0" applyNumberFormat="1" applyFont="1" applyFill="1" applyBorder="1" applyAlignment="1" applyProtection="1">
      <alignment horizontal="center" vertical="center" wrapText="1"/>
      <protection hidden="1"/>
    </xf>
    <xf numFmtId="3" fontId="19" fillId="0" borderId="8" xfId="0" applyNumberFormat="1" applyFont="1" applyFill="1" applyBorder="1" applyAlignment="1" applyProtection="1">
      <alignment horizontal="right" vertical="center" wrapText="1"/>
      <protection hidden="1"/>
    </xf>
    <xf numFmtId="3" fontId="10" fillId="0" borderId="8" xfId="0" applyNumberFormat="1" applyFont="1" applyFill="1" applyBorder="1" applyAlignment="1" applyProtection="1">
      <alignment horizontal="right" vertical="center" wrapText="1"/>
      <protection hidden="1"/>
    </xf>
    <xf numFmtId="0" fontId="9" fillId="0" borderId="8" xfId="2" applyFont="1" applyFill="1" applyBorder="1" applyAlignment="1" applyProtection="1">
      <alignment horizontal="center" vertical="center"/>
      <protection hidden="1"/>
    </xf>
    <xf numFmtId="0" fontId="9" fillId="0" borderId="8" xfId="3" applyFont="1" applyFill="1" applyBorder="1" applyAlignment="1" applyProtection="1">
      <alignment horizontal="center" vertical="center"/>
      <protection hidden="1"/>
    </xf>
    <xf numFmtId="0" fontId="9" fillId="2" borderId="12" xfId="3" applyFont="1" applyFill="1" applyBorder="1" applyAlignment="1" applyProtection="1">
      <alignment horizontal="center"/>
      <protection hidden="1"/>
    </xf>
    <xf numFmtId="3" fontId="8" fillId="2" borderId="8" xfId="0" applyNumberFormat="1" applyFont="1" applyFill="1" applyBorder="1" applyAlignment="1" applyProtection="1">
      <alignment vertical="center" wrapText="1"/>
      <protection hidden="1"/>
    </xf>
    <xf numFmtId="1" fontId="8" fillId="2" borderId="8" xfId="0" applyNumberFormat="1" applyFont="1" applyFill="1" applyBorder="1" applyAlignment="1" applyProtection="1">
      <alignment horizontal="center" vertical="center" wrapText="1"/>
      <protection hidden="1"/>
    </xf>
    <xf numFmtId="3" fontId="8" fillId="2" borderId="8" xfId="0" applyNumberFormat="1" applyFont="1" applyFill="1" applyBorder="1" applyAlignment="1" applyProtection="1">
      <alignment horizontal="center" vertical="center" wrapText="1"/>
      <protection hidden="1"/>
    </xf>
  </cellXfs>
  <cellStyles count="4">
    <cellStyle name="Comma 2" xfId="1"/>
    <cellStyle name="Normal" xfId="0" builtinId="0"/>
    <cellStyle name="Normal 2 2" xfId="2"/>
    <cellStyle name="Normal 2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5"/>
  <sheetViews>
    <sheetView tabSelected="1" workbookViewId="0">
      <selection activeCell="U18" sqref="U18"/>
    </sheetView>
  </sheetViews>
  <sheetFormatPr defaultRowHeight="15" x14ac:dyDescent="0.25"/>
  <cols>
    <col min="1" max="1" width="8.28515625" customWidth="1"/>
    <col min="2" max="2" width="6.7109375" customWidth="1"/>
    <col min="3" max="3" width="7.42578125" customWidth="1"/>
    <col min="4" max="4" width="8.140625" customWidth="1"/>
    <col min="5" max="5" width="11" customWidth="1"/>
    <col min="6" max="6" width="10" customWidth="1"/>
    <col min="7" max="7" width="10.7109375" customWidth="1"/>
    <col min="8" max="8" width="7.42578125" customWidth="1"/>
    <col min="9" max="9" width="7" customWidth="1"/>
    <col min="10" max="10" width="6.85546875" style="70" customWidth="1"/>
    <col min="11" max="11" width="7.140625" style="70" customWidth="1"/>
    <col min="12" max="12" width="6.140625" customWidth="1"/>
    <col min="13" max="13" width="10.42578125" customWidth="1"/>
    <col min="14" max="14" width="10.5703125" customWidth="1"/>
    <col min="15" max="17" width="9.140625" hidden="1" customWidth="1"/>
    <col min="18" max="18" width="10.140625" bestFit="1" customWidth="1"/>
    <col min="19" max="19" width="9.85546875" bestFit="1" customWidth="1"/>
  </cols>
  <sheetData>
    <row r="1" spans="1:17" ht="16.5" x14ac:dyDescent="0.25">
      <c r="A1" s="1" t="s">
        <v>0</v>
      </c>
      <c r="B1" s="1"/>
      <c r="C1" s="1"/>
      <c r="D1" s="1"/>
      <c r="E1" s="1"/>
      <c r="F1" s="1"/>
      <c r="G1" s="2"/>
      <c r="H1" s="3"/>
      <c r="I1" s="4"/>
      <c r="J1" s="5"/>
      <c r="K1" s="6"/>
      <c r="L1" s="6"/>
      <c r="M1" s="7"/>
      <c r="N1" s="8"/>
      <c r="O1" s="7"/>
      <c r="P1" s="7"/>
      <c r="Q1" s="7"/>
    </row>
    <row r="2" spans="1:17" ht="16.5" x14ac:dyDescent="0.25">
      <c r="A2" s="9" t="s">
        <v>1</v>
      </c>
      <c r="B2" s="9"/>
      <c r="C2" s="9"/>
      <c r="D2" s="9"/>
      <c r="E2" s="9"/>
      <c r="F2" s="9"/>
      <c r="G2" s="10"/>
      <c r="H2" s="11"/>
      <c r="I2" s="12"/>
      <c r="J2" s="5"/>
      <c r="K2" s="6"/>
      <c r="L2" s="6"/>
      <c r="M2" s="7"/>
      <c r="N2" s="8"/>
      <c r="O2" s="7"/>
      <c r="P2" s="7"/>
      <c r="Q2" s="7"/>
    </row>
    <row r="3" spans="1:17" ht="16.5" x14ac:dyDescent="0.25">
      <c r="A3" s="10"/>
      <c r="B3" s="10"/>
      <c r="C3" s="10"/>
      <c r="D3" s="10"/>
      <c r="E3" s="10"/>
      <c r="F3" s="10"/>
      <c r="G3" s="10"/>
      <c r="H3" s="11"/>
      <c r="I3" s="12"/>
      <c r="J3" s="5"/>
      <c r="K3" s="6"/>
      <c r="L3" s="6"/>
      <c r="M3" s="7"/>
      <c r="N3" s="8"/>
      <c r="O3" s="7"/>
      <c r="P3" s="7"/>
      <c r="Q3" s="7"/>
    </row>
    <row r="4" spans="1:17" ht="20.25" x14ac:dyDescent="0.3">
      <c r="A4" s="13" t="s">
        <v>2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</row>
    <row r="5" spans="1:17" ht="18.75" x14ac:dyDescent="0.3">
      <c r="A5" s="14" t="s">
        <v>3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</row>
    <row r="6" spans="1:17" ht="18.75" x14ac:dyDescent="0.3">
      <c r="A6" s="15"/>
      <c r="B6" s="16"/>
      <c r="C6" s="17"/>
      <c r="D6" s="18"/>
      <c r="E6" s="19"/>
      <c r="F6" s="19"/>
      <c r="G6" s="19"/>
      <c r="H6" s="19"/>
      <c r="I6" s="19"/>
      <c r="J6" s="20"/>
      <c r="K6" s="20"/>
      <c r="L6" s="19"/>
      <c r="M6" s="19"/>
      <c r="N6" s="21"/>
      <c r="O6" s="19"/>
      <c r="P6" s="19"/>
      <c r="Q6" s="19"/>
    </row>
    <row r="7" spans="1:17" ht="18.75" x14ac:dyDescent="0.3">
      <c r="A7" s="1" t="s">
        <v>4</v>
      </c>
      <c r="B7" s="1"/>
      <c r="C7" s="1"/>
      <c r="D7" s="1"/>
      <c r="E7" s="7"/>
      <c r="F7" s="22" t="s">
        <v>5</v>
      </c>
      <c r="G7" s="22"/>
      <c r="H7" s="22"/>
      <c r="I7" s="23" t="s">
        <v>6</v>
      </c>
      <c r="J7" s="24"/>
      <c r="K7" s="25"/>
      <c r="L7" s="22" t="s">
        <v>7</v>
      </c>
      <c r="M7" s="22"/>
      <c r="N7" s="26" t="s">
        <v>8</v>
      </c>
      <c r="O7" s="23"/>
      <c r="P7" s="27"/>
      <c r="Q7" s="27"/>
    </row>
    <row r="8" spans="1:17" ht="18.75" x14ac:dyDescent="0.3">
      <c r="A8" s="15"/>
      <c r="B8" s="28"/>
      <c r="C8" s="28"/>
      <c r="D8" s="29"/>
      <c r="E8" s="27"/>
      <c r="F8" s="22" t="s">
        <v>9</v>
      </c>
      <c r="G8" s="22"/>
      <c r="H8" s="22"/>
      <c r="I8" s="23" t="s">
        <v>10</v>
      </c>
      <c r="J8" s="24"/>
      <c r="K8" s="25"/>
      <c r="L8" s="22" t="s">
        <v>11</v>
      </c>
      <c r="M8" s="22"/>
      <c r="N8" s="26" t="s">
        <v>12</v>
      </c>
      <c r="O8" s="23"/>
      <c r="P8" s="27"/>
      <c r="Q8" s="27"/>
    </row>
    <row r="9" spans="1:17" ht="18.75" x14ac:dyDescent="0.3">
      <c r="A9" s="15"/>
      <c r="B9" s="28"/>
      <c r="C9" s="28"/>
      <c r="D9" s="29"/>
      <c r="E9" s="27"/>
      <c r="F9" s="22" t="s">
        <v>13</v>
      </c>
      <c r="G9" s="22"/>
      <c r="H9" s="22"/>
      <c r="I9" s="23" t="s">
        <v>14</v>
      </c>
      <c r="J9" s="24"/>
      <c r="K9" s="25"/>
      <c r="L9" s="22" t="s">
        <v>15</v>
      </c>
      <c r="M9" s="22"/>
      <c r="N9" s="26" t="s">
        <v>16</v>
      </c>
      <c r="O9" s="23"/>
      <c r="P9" s="27"/>
      <c r="Q9" s="27"/>
    </row>
    <row r="10" spans="1:17" ht="16.5" x14ac:dyDescent="0.25">
      <c r="A10" s="30" t="s">
        <v>17</v>
      </c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"/>
      <c r="P10" s="3"/>
      <c r="Q10" s="3"/>
    </row>
    <row r="11" spans="1:17" ht="16.5" x14ac:dyDescent="0.25">
      <c r="A11" s="30" t="s">
        <v>18</v>
      </c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7"/>
      <c r="P11" s="7"/>
      <c r="Q11" s="7"/>
    </row>
    <row r="12" spans="1:17" ht="19.5" x14ac:dyDescent="0.25">
      <c r="A12" s="31" t="s">
        <v>19</v>
      </c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2"/>
      <c r="P12" s="32"/>
      <c r="Q12" s="32"/>
    </row>
    <row r="13" spans="1:17" ht="18.75" x14ac:dyDescent="0.3">
      <c r="A13" s="15"/>
      <c r="B13" s="33"/>
      <c r="C13" s="33"/>
      <c r="D13" s="34"/>
      <c r="E13" s="35"/>
      <c r="F13" s="35"/>
      <c r="G13" s="35"/>
      <c r="H13" s="33"/>
      <c r="I13" s="36"/>
      <c r="J13" s="37"/>
      <c r="K13" s="38"/>
      <c r="L13" s="38"/>
      <c r="M13" s="35"/>
      <c r="N13" s="39"/>
      <c r="O13" s="35"/>
      <c r="P13" s="35"/>
      <c r="Q13" s="35"/>
    </row>
    <row r="14" spans="1:17" ht="15.75" x14ac:dyDescent="0.25">
      <c r="A14" s="40" t="s">
        <v>20</v>
      </c>
      <c r="B14" s="41" t="s">
        <v>21</v>
      </c>
      <c r="C14" s="42"/>
      <c r="D14" s="42"/>
      <c r="E14" s="42"/>
      <c r="F14" s="42"/>
      <c r="G14" s="43"/>
      <c r="H14" s="41" t="s">
        <v>22</v>
      </c>
      <c r="I14" s="42"/>
      <c r="J14" s="42"/>
      <c r="K14" s="42"/>
      <c r="L14" s="42"/>
      <c r="M14" s="43"/>
      <c r="N14" s="44" t="s">
        <v>23</v>
      </c>
      <c r="O14" s="45"/>
      <c r="P14" s="45"/>
      <c r="Q14" s="45"/>
    </row>
    <row r="15" spans="1:17" ht="54" customHeight="1" x14ac:dyDescent="0.25">
      <c r="A15" s="46"/>
      <c r="B15" s="47" t="s">
        <v>24</v>
      </c>
      <c r="C15" s="48" t="s">
        <v>25</v>
      </c>
      <c r="D15" s="49" t="s">
        <v>26</v>
      </c>
      <c r="E15" s="50" t="s">
        <v>27</v>
      </c>
      <c r="F15" s="51" t="s">
        <v>28</v>
      </c>
      <c r="G15" s="52" t="s">
        <v>29</v>
      </c>
      <c r="H15" s="53" t="s">
        <v>24</v>
      </c>
      <c r="I15" s="48" t="s">
        <v>25</v>
      </c>
      <c r="J15" s="54" t="s">
        <v>26</v>
      </c>
      <c r="K15" s="55" t="s">
        <v>30</v>
      </c>
      <c r="L15" s="55" t="s">
        <v>31</v>
      </c>
      <c r="M15" s="53" t="s">
        <v>27</v>
      </c>
      <c r="N15" s="56"/>
      <c r="O15" s="57"/>
      <c r="P15" s="57"/>
      <c r="Q15" s="57"/>
    </row>
    <row r="16" spans="1:17" ht="15.75" x14ac:dyDescent="0.25">
      <c r="A16" s="76" t="s">
        <v>32</v>
      </c>
      <c r="B16" s="77">
        <v>32819</v>
      </c>
      <c r="C16" s="77">
        <v>32943</v>
      </c>
      <c r="D16" s="78">
        <f>C16-B16</f>
        <v>124</v>
      </c>
      <c r="E16" s="79">
        <f>ROUND(IF(D16&gt;800,(D16-800)*2927+2834*200+2536*200+2014*200+1734*100+100*1678,IF(D16&gt;600,(D16-600)*2834+200*2536+200*2014+100*1734+100*1678,IF(D16&gt;400,(D16-400)*2536+200*2014+100*1734+100*1678,IF(D16&gt;200,(D16-200)*2014+100*1734+100*1678,IF(D16&gt;100,(D16-100)*1734+100*1678,D16*1678))))),-1)</f>
        <v>209420</v>
      </c>
      <c r="F16" s="79">
        <f>ROUND(E16*10%,-1)</f>
        <v>20940</v>
      </c>
      <c r="G16" s="79">
        <f>E16+F16</f>
        <v>230360</v>
      </c>
      <c r="H16" s="80">
        <v>8139</v>
      </c>
      <c r="I16" s="80">
        <v>8156</v>
      </c>
      <c r="J16" s="81">
        <f>I16-H16</f>
        <v>17</v>
      </c>
      <c r="K16" s="82">
        <f>IF(J16&lt;=32,J16,32)</f>
        <v>17</v>
      </c>
      <c r="L16" s="81">
        <f>IF(J16&gt;32,J16-32,0)</f>
        <v>0</v>
      </c>
      <c r="M16" s="83">
        <f>ROUND((K16*6000+L16*13000),-1)</f>
        <v>102000</v>
      </c>
      <c r="N16" s="84">
        <f>ROUND(E16+F16+M16,-1)</f>
        <v>332360</v>
      </c>
      <c r="O16" s="58">
        <v>2100</v>
      </c>
      <c r="P16" s="58">
        <v>11</v>
      </c>
      <c r="Q16" s="58">
        <f>ROUND(O16*P16,-3)</f>
        <v>23000</v>
      </c>
    </row>
    <row r="17" spans="1:19" ht="15.75" x14ac:dyDescent="0.25">
      <c r="A17" s="76" t="s">
        <v>33</v>
      </c>
      <c r="B17" s="77">
        <v>37340</v>
      </c>
      <c r="C17" s="77">
        <v>37500</v>
      </c>
      <c r="D17" s="78">
        <f t="shared" ref="D17:D80" si="0">C17-B17</f>
        <v>160</v>
      </c>
      <c r="E17" s="79">
        <f t="shared" ref="E17:E80" si="1">ROUND(IF(D17&gt;800,(D17-800)*2927+2834*200+2536*200+2014*200+1734*100+100*1678,IF(D17&gt;600,(D17-600)*2834+200*2536+200*2014+100*1734+100*1678,IF(D17&gt;400,(D17-400)*2536+200*2014+100*1734+100*1678,IF(D17&gt;200,(D17-200)*2014+100*1734+100*1678,IF(D17&gt;100,(D17-100)*1734+100*1678,D17*1678))))),-1)</f>
        <v>271840</v>
      </c>
      <c r="F17" s="79">
        <f t="shared" ref="F17:F80" si="2">ROUND(E17*10%,-1)</f>
        <v>27180</v>
      </c>
      <c r="G17" s="79">
        <f t="shared" ref="G17:G80" si="3">E17+F17</f>
        <v>299020</v>
      </c>
      <c r="H17" s="80">
        <v>1086</v>
      </c>
      <c r="I17" s="80">
        <v>1110</v>
      </c>
      <c r="J17" s="81">
        <f>I17-H17</f>
        <v>24</v>
      </c>
      <c r="K17" s="82">
        <f t="shared" ref="K17:K80" si="4">IF(J17&lt;=32,J17,32)</f>
        <v>24</v>
      </c>
      <c r="L17" s="81">
        <f t="shared" ref="L17:L80" si="5">IF(J17&gt;32,J17-32,0)</f>
        <v>0</v>
      </c>
      <c r="M17" s="83">
        <f t="shared" ref="M17:M80" si="6">ROUND((K17*6000+L17*13000),-1)</f>
        <v>144000</v>
      </c>
      <c r="N17" s="84">
        <f t="shared" ref="N17:N80" si="7">ROUND(E17+F17+M17,-1)</f>
        <v>443020</v>
      </c>
      <c r="O17" s="58">
        <v>2100</v>
      </c>
      <c r="P17" s="58">
        <v>18</v>
      </c>
      <c r="Q17" s="58">
        <v>65000</v>
      </c>
    </row>
    <row r="18" spans="1:19" ht="15.75" x14ac:dyDescent="0.25">
      <c r="A18" s="76" t="s">
        <v>34</v>
      </c>
      <c r="B18" s="85">
        <v>38851</v>
      </c>
      <c r="C18" s="85">
        <v>38946</v>
      </c>
      <c r="D18" s="78">
        <f t="shared" si="0"/>
        <v>95</v>
      </c>
      <c r="E18" s="79">
        <f t="shared" si="1"/>
        <v>159410</v>
      </c>
      <c r="F18" s="79">
        <f t="shared" si="2"/>
        <v>15940</v>
      </c>
      <c r="G18" s="79">
        <f t="shared" si="3"/>
        <v>175350</v>
      </c>
      <c r="H18" s="86">
        <v>819</v>
      </c>
      <c r="I18" s="86">
        <v>835</v>
      </c>
      <c r="J18" s="81">
        <f t="shared" ref="J18:J81" si="8">I18-H18</f>
        <v>16</v>
      </c>
      <c r="K18" s="82">
        <f t="shared" si="4"/>
        <v>16</v>
      </c>
      <c r="L18" s="81">
        <f t="shared" si="5"/>
        <v>0</v>
      </c>
      <c r="M18" s="83">
        <f t="shared" si="6"/>
        <v>96000</v>
      </c>
      <c r="N18" s="84">
        <f t="shared" si="7"/>
        <v>271350</v>
      </c>
      <c r="O18" s="59">
        <v>2100</v>
      </c>
      <c r="P18" s="59">
        <v>52</v>
      </c>
      <c r="Q18" s="59">
        <v>35000</v>
      </c>
      <c r="R18" s="60"/>
      <c r="S18" s="61"/>
    </row>
    <row r="19" spans="1:19" ht="15.75" x14ac:dyDescent="0.25">
      <c r="A19" s="76" t="s">
        <v>35</v>
      </c>
      <c r="B19" s="85">
        <v>4649</v>
      </c>
      <c r="C19" s="85">
        <v>4810</v>
      </c>
      <c r="D19" s="78">
        <f t="shared" si="0"/>
        <v>161</v>
      </c>
      <c r="E19" s="79">
        <f t="shared" si="1"/>
        <v>273570</v>
      </c>
      <c r="F19" s="79">
        <f t="shared" si="2"/>
        <v>27360</v>
      </c>
      <c r="G19" s="79">
        <f t="shared" si="3"/>
        <v>300930</v>
      </c>
      <c r="H19" s="86">
        <v>83</v>
      </c>
      <c r="I19" s="86">
        <v>106</v>
      </c>
      <c r="J19" s="81">
        <f t="shared" si="8"/>
        <v>23</v>
      </c>
      <c r="K19" s="82">
        <f t="shared" si="4"/>
        <v>23</v>
      </c>
      <c r="L19" s="81">
        <f t="shared" si="5"/>
        <v>0</v>
      </c>
      <c r="M19" s="83">
        <f t="shared" si="6"/>
        <v>138000</v>
      </c>
      <c r="N19" s="84">
        <f t="shared" si="7"/>
        <v>438930</v>
      </c>
      <c r="O19" s="59">
        <v>2100</v>
      </c>
      <c r="P19" s="59">
        <v>34</v>
      </c>
      <c r="Q19" s="59">
        <v>10000</v>
      </c>
      <c r="R19" s="60"/>
      <c r="S19" s="61"/>
    </row>
    <row r="20" spans="1:19" ht="15.75" x14ac:dyDescent="0.25">
      <c r="A20" s="76" t="s">
        <v>36</v>
      </c>
      <c r="B20" s="85">
        <v>3164</v>
      </c>
      <c r="C20" s="85">
        <v>3225</v>
      </c>
      <c r="D20" s="78">
        <f t="shared" si="0"/>
        <v>61</v>
      </c>
      <c r="E20" s="79">
        <f t="shared" si="1"/>
        <v>102360</v>
      </c>
      <c r="F20" s="79">
        <f t="shared" si="2"/>
        <v>10240</v>
      </c>
      <c r="G20" s="79">
        <f t="shared" si="3"/>
        <v>112600</v>
      </c>
      <c r="H20" s="86">
        <v>394</v>
      </c>
      <c r="I20" s="86">
        <v>409</v>
      </c>
      <c r="J20" s="81">
        <f t="shared" si="8"/>
        <v>15</v>
      </c>
      <c r="K20" s="82">
        <f t="shared" si="4"/>
        <v>15</v>
      </c>
      <c r="L20" s="81">
        <f t="shared" si="5"/>
        <v>0</v>
      </c>
      <c r="M20" s="83">
        <f t="shared" si="6"/>
        <v>90000</v>
      </c>
      <c r="N20" s="84">
        <f t="shared" si="7"/>
        <v>202600</v>
      </c>
      <c r="O20" s="59">
        <v>2100</v>
      </c>
      <c r="P20" s="59">
        <v>16</v>
      </c>
      <c r="Q20" s="59">
        <v>35000</v>
      </c>
      <c r="R20" s="60"/>
      <c r="S20" s="61"/>
    </row>
    <row r="21" spans="1:19" ht="15.75" x14ac:dyDescent="0.25">
      <c r="A21" s="76" t="s">
        <v>37</v>
      </c>
      <c r="B21" s="85">
        <v>33615</v>
      </c>
      <c r="C21" s="85">
        <v>33758</v>
      </c>
      <c r="D21" s="78">
        <f t="shared" si="0"/>
        <v>143</v>
      </c>
      <c r="E21" s="79">
        <f t="shared" si="1"/>
        <v>242360</v>
      </c>
      <c r="F21" s="79">
        <f t="shared" si="2"/>
        <v>24240</v>
      </c>
      <c r="G21" s="79">
        <f t="shared" si="3"/>
        <v>266600</v>
      </c>
      <c r="H21" s="86">
        <v>3133</v>
      </c>
      <c r="I21" s="86">
        <v>3153</v>
      </c>
      <c r="J21" s="81">
        <f t="shared" si="8"/>
        <v>20</v>
      </c>
      <c r="K21" s="82">
        <f t="shared" si="4"/>
        <v>20</v>
      </c>
      <c r="L21" s="81">
        <f t="shared" si="5"/>
        <v>0</v>
      </c>
      <c r="M21" s="83">
        <f t="shared" si="6"/>
        <v>120000</v>
      </c>
      <c r="N21" s="84">
        <f t="shared" si="7"/>
        <v>386600</v>
      </c>
      <c r="O21" s="59">
        <v>2100</v>
      </c>
      <c r="P21" s="59">
        <v>67</v>
      </c>
      <c r="Q21" s="59">
        <v>60000</v>
      </c>
    </row>
    <row r="22" spans="1:19" ht="15.75" x14ac:dyDescent="0.25">
      <c r="A22" s="76" t="s">
        <v>38</v>
      </c>
      <c r="B22" s="85">
        <v>34125</v>
      </c>
      <c r="C22" s="85">
        <v>34295</v>
      </c>
      <c r="D22" s="78">
        <f t="shared" si="0"/>
        <v>170</v>
      </c>
      <c r="E22" s="79">
        <f t="shared" si="1"/>
        <v>289180</v>
      </c>
      <c r="F22" s="79">
        <f t="shared" si="2"/>
        <v>28920</v>
      </c>
      <c r="G22" s="79">
        <f t="shared" si="3"/>
        <v>318100</v>
      </c>
      <c r="H22" s="86">
        <v>1171</v>
      </c>
      <c r="I22" s="86">
        <v>1193</v>
      </c>
      <c r="J22" s="81">
        <f t="shared" si="8"/>
        <v>22</v>
      </c>
      <c r="K22" s="82">
        <f t="shared" si="4"/>
        <v>22</v>
      </c>
      <c r="L22" s="81">
        <f t="shared" si="5"/>
        <v>0</v>
      </c>
      <c r="M22" s="83">
        <f t="shared" si="6"/>
        <v>132000</v>
      </c>
      <c r="N22" s="84">
        <f t="shared" si="7"/>
        <v>450100</v>
      </c>
      <c r="O22" s="59">
        <v>2100</v>
      </c>
      <c r="P22" s="59">
        <v>33</v>
      </c>
      <c r="Q22" s="59">
        <v>30000</v>
      </c>
    </row>
    <row r="23" spans="1:19" ht="15.75" x14ac:dyDescent="0.25">
      <c r="A23" s="76" t="s">
        <v>39</v>
      </c>
      <c r="B23" s="85">
        <v>34455</v>
      </c>
      <c r="C23" s="85">
        <v>34653</v>
      </c>
      <c r="D23" s="78">
        <f t="shared" si="0"/>
        <v>198</v>
      </c>
      <c r="E23" s="79">
        <f t="shared" si="1"/>
        <v>337730</v>
      </c>
      <c r="F23" s="79">
        <f t="shared" si="2"/>
        <v>33770</v>
      </c>
      <c r="G23" s="79">
        <f t="shared" si="3"/>
        <v>371500</v>
      </c>
      <c r="H23" s="86">
        <v>422</v>
      </c>
      <c r="I23" s="86">
        <v>458</v>
      </c>
      <c r="J23" s="81">
        <f t="shared" si="8"/>
        <v>36</v>
      </c>
      <c r="K23" s="82">
        <f t="shared" si="4"/>
        <v>32</v>
      </c>
      <c r="L23" s="81">
        <f t="shared" si="5"/>
        <v>4</v>
      </c>
      <c r="M23" s="83">
        <f t="shared" si="6"/>
        <v>244000</v>
      </c>
      <c r="N23" s="84">
        <f t="shared" si="7"/>
        <v>615500</v>
      </c>
      <c r="O23" s="59">
        <v>2100</v>
      </c>
      <c r="P23" s="59">
        <v>11</v>
      </c>
      <c r="Q23" s="59">
        <v>15000</v>
      </c>
    </row>
    <row r="24" spans="1:19" ht="15.75" x14ac:dyDescent="0.25">
      <c r="A24" s="76" t="s">
        <v>40</v>
      </c>
      <c r="B24" s="85">
        <v>36292</v>
      </c>
      <c r="C24" s="85">
        <v>36438</v>
      </c>
      <c r="D24" s="78">
        <f t="shared" si="0"/>
        <v>146</v>
      </c>
      <c r="E24" s="79">
        <f t="shared" si="1"/>
        <v>247560</v>
      </c>
      <c r="F24" s="79">
        <f t="shared" si="2"/>
        <v>24760</v>
      </c>
      <c r="G24" s="79">
        <f t="shared" si="3"/>
        <v>272320</v>
      </c>
      <c r="H24" s="86">
        <v>1738</v>
      </c>
      <c r="I24" s="86">
        <v>1765</v>
      </c>
      <c r="J24" s="81">
        <f t="shared" si="8"/>
        <v>27</v>
      </c>
      <c r="K24" s="82">
        <f t="shared" si="4"/>
        <v>27</v>
      </c>
      <c r="L24" s="81">
        <f t="shared" si="5"/>
        <v>0</v>
      </c>
      <c r="M24" s="83">
        <f t="shared" si="6"/>
        <v>162000</v>
      </c>
      <c r="N24" s="84">
        <f t="shared" si="7"/>
        <v>434320</v>
      </c>
      <c r="O24" s="59">
        <v>2100</v>
      </c>
      <c r="P24" s="59">
        <v>11</v>
      </c>
      <c r="Q24" s="59">
        <v>30000</v>
      </c>
    </row>
    <row r="25" spans="1:19" ht="15.75" x14ac:dyDescent="0.25">
      <c r="A25" s="76" t="s">
        <v>41</v>
      </c>
      <c r="B25" s="85">
        <v>38802</v>
      </c>
      <c r="C25" s="85">
        <v>38914</v>
      </c>
      <c r="D25" s="78">
        <f t="shared" si="0"/>
        <v>112</v>
      </c>
      <c r="E25" s="79">
        <f t="shared" si="1"/>
        <v>188610</v>
      </c>
      <c r="F25" s="79">
        <f t="shared" si="2"/>
        <v>18860</v>
      </c>
      <c r="G25" s="79">
        <f t="shared" si="3"/>
        <v>207470</v>
      </c>
      <c r="H25" s="86">
        <v>2865</v>
      </c>
      <c r="I25" s="86">
        <v>2885</v>
      </c>
      <c r="J25" s="81">
        <f t="shared" si="8"/>
        <v>20</v>
      </c>
      <c r="K25" s="82">
        <f t="shared" si="4"/>
        <v>20</v>
      </c>
      <c r="L25" s="81">
        <f t="shared" si="5"/>
        <v>0</v>
      </c>
      <c r="M25" s="83">
        <f t="shared" si="6"/>
        <v>120000</v>
      </c>
      <c r="N25" s="84">
        <f t="shared" si="7"/>
        <v>327470</v>
      </c>
      <c r="O25" s="59">
        <v>2100</v>
      </c>
      <c r="P25" s="59">
        <v>28</v>
      </c>
      <c r="Q25" s="59">
        <v>20000</v>
      </c>
    </row>
    <row r="26" spans="1:19" ht="15.75" x14ac:dyDescent="0.25">
      <c r="A26" s="76" t="s">
        <v>42</v>
      </c>
      <c r="B26" s="85">
        <v>36170</v>
      </c>
      <c r="C26" s="85">
        <v>36283</v>
      </c>
      <c r="D26" s="78">
        <f t="shared" si="0"/>
        <v>113</v>
      </c>
      <c r="E26" s="79">
        <f t="shared" si="1"/>
        <v>190340</v>
      </c>
      <c r="F26" s="79">
        <f t="shared" si="2"/>
        <v>19030</v>
      </c>
      <c r="G26" s="79">
        <f t="shared" si="3"/>
        <v>209370</v>
      </c>
      <c r="H26" s="86">
        <v>151</v>
      </c>
      <c r="I26" s="86">
        <v>166</v>
      </c>
      <c r="J26" s="81">
        <v>21</v>
      </c>
      <c r="K26" s="82">
        <f t="shared" si="4"/>
        <v>21</v>
      </c>
      <c r="L26" s="81">
        <f t="shared" si="5"/>
        <v>0</v>
      </c>
      <c r="M26" s="83">
        <f t="shared" si="6"/>
        <v>126000</v>
      </c>
      <c r="N26" s="84">
        <f t="shared" si="7"/>
        <v>335370</v>
      </c>
      <c r="O26" s="59">
        <v>2100</v>
      </c>
      <c r="P26" s="59">
        <v>3</v>
      </c>
      <c r="Q26" s="59">
        <v>25000</v>
      </c>
    </row>
    <row r="27" spans="1:19" ht="15.75" x14ac:dyDescent="0.25">
      <c r="A27" s="76" t="s">
        <v>43</v>
      </c>
      <c r="B27" s="85">
        <v>35533</v>
      </c>
      <c r="C27" s="85">
        <v>35647</v>
      </c>
      <c r="D27" s="78">
        <f t="shared" si="0"/>
        <v>114</v>
      </c>
      <c r="E27" s="79">
        <f t="shared" si="1"/>
        <v>192080</v>
      </c>
      <c r="F27" s="79">
        <f t="shared" si="2"/>
        <v>19210</v>
      </c>
      <c r="G27" s="79">
        <f t="shared" si="3"/>
        <v>211290</v>
      </c>
      <c r="H27" s="86">
        <v>5686</v>
      </c>
      <c r="I27" s="86">
        <v>5702</v>
      </c>
      <c r="J27" s="81">
        <f t="shared" si="8"/>
        <v>16</v>
      </c>
      <c r="K27" s="82">
        <f t="shared" si="4"/>
        <v>16</v>
      </c>
      <c r="L27" s="81">
        <f t="shared" si="5"/>
        <v>0</v>
      </c>
      <c r="M27" s="83">
        <f t="shared" si="6"/>
        <v>96000</v>
      </c>
      <c r="N27" s="84">
        <f t="shared" si="7"/>
        <v>307290</v>
      </c>
      <c r="O27" s="59">
        <v>2100</v>
      </c>
      <c r="P27" s="59">
        <v>44</v>
      </c>
      <c r="Q27" s="59">
        <v>25000</v>
      </c>
    </row>
    <row r="28" spans="1:19" ht="15.75" x14ac:dyDescent="0.25">
      <c r="A28" s="76" t="s">
        <v>44</v>
      </c>
      <c r="B28" s="85">
        <v>33255</v>
      </c>
      <c r="C28" s="85">
        <v>33373</v>
      </c>
      <c r="D28" s="78">
        <f t="shared" si="0"/>
        <v>118</v>
      </c>
      <c r="E28" s="79">
        <f t="shared" si="1"/>
        <v>199010</v>
      </c>
      <c r="F28" s="79">
        <f t="shared" si="2"/>
        <v>19900</v>
      </c>
      <c r="G28" s="79">
        <f t="shared" si="3"/>
        <v>218910</v>
      </c>
      <c r="H28" s="86">
        <v>989</v>
      </c>
      <c r="I28" s="86">
        <v>1005</v>
      </c>
      <c r="J28" s="81">
        <f t="shared" si="8"/>
        <v>16</v>
      </c>
      <c r="K28" s="82">
        <f t="shared" si="4"/>
        <v>16</v>
      </c>
      <c r="L28" s="81">
        <f t="shared" si="5"/>
        <v>0</v>
      </c>
      <c r="M28" s="83">
        <f t="shared" si="6"/>
        <v>96000</v>
      </c>
      <c r="N28" s="84">
        <f t="shared" si="7"/>
        <v>314910</v>
      </c>
      <c r="O28" s="59">
        <v>2100</v>
      </c>
      <c r="P28" s="59">
        <v>9</v>
      </c>
      <c r="Q28" s="59">
        <v>20000</v>
      </c>
    </row>
    <row r="29" spans="1:19" ht="15.75" x14ac:dyDescent="0.25">
      <c r="A29" s="76" t="s">
        <v>45</v>
      </c>
      <c r="B29" s="85">
        <v>34554</v>
      </c>
      <c r="C29" s="85">
        <v>34623</v>
      </c>
      <c r="D29" s="78">
        <f t="shared" si="0"/>
        <v>69</v>
      </c>
      <c r="E29" s="79">
        <f t="shared" si="1"/>
        <v>115780</v>
      </c>
      <c r="F29" s="79">
        <f t="shared" si="2"/>
        <v>11580</v>
      </c>
      <c r="G29" s="79">
        <f t="shared" si="3"/>
        <v>127360</v>
      </c>
      <c r="H29" s="86">
        <v>1210</v>
      </c>
      <c r="I29" s="86">
        <v>1240</v>
      </c>
      <c r="J29" s="81">
        <f t="shared" si="8"/>
        <v>30</v>
      </c>
      <c r="K29" s="82">
        <f t="shared" si="4"/>
        <v>30</v>
      </c>
      <c r="L29" s="81">
        <f t="shared" si="5"/>
        <v>0</v>
      </c>
      <c r="M29" s="83">
        <f t="shared" si="6"/>
        <v>180000</v>
      </c>
      <c r="N29" s="84">
        <f t="shared" si="7"/>
        <v>307360</v>
      </c>
      <c r="O29" s="59">
        <v>2100</v>
      </c>
      <c r="P29" s="59">
        <v>32</v>
      </c>
      <c r="Q29" s="59">
        <v>65000</v>
      </c>
    </row>
    <row r="30" spans="1:19" ht="15.75" x14ac:dyDescent="0.25">
      <c r="A30" s="76" t="s">
        <v>46</v>
      </c>
      <c r="B30" s="85">
        <v>28830</v>
      </c>
      <c r="C30" s="85">
        <v>28932</v>
      </c>
      <c r="D30" s="78">
        <f t="shared" si="0"/>
        <v>102</v>
      </c>
      <c r="E30" s="79">
        <f t="shared" si="1"/>
        <v>171270</v>
      </c>
      <c r="F30" s="79">
        <f t="shared" si="2"/>
        <v>17130</v>
      </c>
      <c r="G30" s="79">
        <f t="shared" si="3"/>
        <v>188400</v>
      </c>
      <c r="H30" s="86">
        <v>330</v>
      </c>
      <c r="I30" s="86">
        <v>342</v>
      </c>
      <c r="J30" s="81">
        <f t="shared" si="8"/>
        <v>12</v>
      </c>
      <c r="K30" s="82">
        <f t="shared" si="4"/>
        <v>12</v>
      </c>
      <c r="L30" s="81">
        <f t="shared" si="5"/>
        <v>0</v>
      </c>
      <c r="M30" s="83">
        <f t="shared" si="6"/>
        <v>72000</v>
      </c>
      <c r="N30" s="84">
        <f t="shared" si="7"/>
        <v>260400</v>
      </c>
      <c r="O30" s="59">
        <v>2100</v>
      </c>
      <c r="P30" s="59">
        <v>4</v>
      </c>
      <c r="Q30" s="59"/>
    </row>
    <row r="31" spans="1:19" ht="15.75" x14ac:dyDescent="0.25">
      <c r="A31" s="76" t="s">
        <v>47</v>
      </c>
      <c r="B31" s="85">
        <v>32988</v>
      </c>
      <c r="C31" s="85">
        <v>33126</v>
      </c>
      <c r="D31" s="78">
        <f t="shared" si="0"/>
        <v>138</v>
      </c>
      <c r="E31" s="79">
        <f t="shared" si="1"/>
        <v>233690</v>
      </c>
      <c r="F31" s="79">
        <f t="shared" si="2"/>
        <v>23370</v>
      </c>
      <c r="G31" s="79">
        <f t="shared" si="3"/>
        <v>257060</v>
      </c>
      <c r="H31" s="86">
        <v>338</v>
      </c>
      <c r="I31" s="86">
        <v>356</v>
      </c>
      <c r="J31" s="81">
        <f t="shared" si="8"/>
        <v>18</v>
      </c>
      <c r="K31" s="82">
        <f t="shared" si="4"/>
        <v>18</v>
      </c>
      <c r="L31" s="81">
        <f t="shared" si="5"/>
        <v>0</v>
      </c>
      <c r="M31" s="83">
        <f t="shared" si="6"/>
        <v>108000</v>
      </c>
      <c r="N31" s="84">
        <f t="shared" si="7"/>
        <v>365060</v>
      </c>
      <c r="O31" s="59">
        <v>2100</v>
      </c>
      <c r="P31" s="59">
        <v>36</v>
      </c>
      <c r="Q31" s="59">
        <v>55000</v>
      </c>
    </row>
    <row r="32" spans="1:19" ht="15.75" x14ac:dyDescent="0.25">
      <c r="A32" s="76" t="s">
        <v>48</v>
      </c>
      <c r="B32" s="85">
        <v>40274</v>
      </c>
      <c r="C32" s="85">
        <v>40427</v>
      </c>
      <c r="D32" s="78">
        <f t="shared" si="0"/>
        <v>153</v>
      </c>
      <c r="E32" s="79">
        <f t="shared" si="1"/>
        <v>259700</v>
      </c>
      <c r="F32" s="79">
        <f t="shared" si="2"/>
        <v>25970</v>
      </c>
      <c r="G32" s="79">
        <f t="shared" si="3"/>
        <v>285670</v>
      </c>
      <c r="H32" s="86">
        <v>511</v>
      </c>
      <c r="I32" s="86">
        <v>535</v>
      </c>
      <c r="J32" s="81">
        <f t="shared" si="8"/>
        <v>24</v>
      </c>
      <c r="K32" s="82">
        <f t="shared" si="4"/>
        <v>24</v>
      </c>
      <c r="L32" s="81">
        <f t="shared" si="5"/>
        <v>0</v>
      </c>
      <c r="M32" s="83">
        <f t="shared" si="6"/>
        <v>144000</v>
      </c>
      <c r="N32" s="84">
        <f t="shared" si="7"/>
        <v>429670</v>
      </c>
      <c r="O32" s="59">
        <v>2100</v>
      </c>
      <c r="P32" s="59">
        <v>28</v>
      </c>
      <c r="Q32" s="59">
        <v>35000</v>
      </c>
    </row>
    <row r="33" spans="1:17" s="63" customFormat="1" ht="15.75" x14ac:dyDescent="0.25">
      <c r="A33" s="87" t="s">
        <v>49</v>
      </c>
      <c r="B33" s="88">
        <v>38527</v>
      </c>
      <c r="C33" s="88">
        <v>39219</v>
      </c>
      <c r="D33" s="89">
        <f t="shared" si="0"/>
        <v>692</v>
      </c>
      <c r="E33" s="79">
        <f t="shared" si="1"/>
        <v>1511930</v>
      </c>
      <c r="F33" s="90">
        <f t="shared" si="2"/>
        <v>151190</v>
      </c>
      <c r="G33" s="90">
        <f t="shared" si="3"/>
        <v>1663120</v>
      </c>
      <c r="H33" s="91">
        <v>655</v>
      </c>
      <c r="I33" s="91">
        <v>671</v>
      </c>
      <c r="J33" s="92">
        <f t="shared" si="8"/>
        <v>16</v>
      </c>
      <c r="K33" s="93">
        <f t="shared" si="4"/>
        <v>16</v>
      </c>
      <c r="L33" s="92">
        <f t="shared" si="5"/>
        <v>0</v>
      </c>
      <c r="M33" s="94">
        <f t="shared" si="6"/>
        <v>96000</v>
      </c>
      <c r="N33" s="95">
        <f t="shared" si="7"/>
        <v>1759120</v>
      </c>
      <c r="O33" s="59"/>
      <c r="P33" s="59"/>
      <c r="Q33" s="59"/>
    </row>
    <row r="34" spans="1:17" s="63" customFormat="1" ht="15.75" x14ac:dyDescent="0.25">
      <c r="A34" s="87" t="s">
        <v>50</v>
      </c>
      <c r="B34" s="88">
        <v>42290</v>
      </c>
      <c r="C34" s="88">
        <v>43043</v>
      </c>
      <c r="D34" s="89">
        <f t="shared" si="0"/>
        <v>753</v>
      </c>
      <c r="E34" s="79">
        <f t="shared" si="1"/>
        <v>1684800</v>
      </c>
      <c r="F34" s="90">
        <f t="shared" si="2"/>
        <v>168480</v>
      </c>
      <c r="G34" s="90">
        <f t="shared" si="3"/>
        <v>1853280</v>
      </c>
      <c r="H34" s="91">
        <v>4016</v>
      </c>
      <c r="I34" s="91">
        <v>4035</v>
      </c>
      <c r="J34" s="92">
        <f t="shared" si="8"/>
        <v>19</v>
      </c>
      <c r="K34" s="93">
        <f t="shared" si="4"/>
        <v>19</v>
      </c>
      <c r="L34" s="92">
        <f t="shared" si="5"/>
        <v>0</v>
      </c>
      <c r="M34" s="94">
        <f t="shared" si="6"/>
        <v>114000</v>
      </c>
      <c r="N34" s="95">
        <f t="shared" si="7"/>
        <v>1967280</v>
      </c>
      <c r="O34" s="59"/>
      <c r="P34" s="59"/>
      <c r="Q34" s="59"/>
    </row>
    <row r="35" spans="1:17" s="63" customFormat="1" ht="15.75" x14ac:dyDescent="0.25">
      <c r="A35" s="87" t="s">
        <v>51</v>
      </c>
      <c r="B35" s="88"/>
      <c r="C35" s="88"/>
      <c r="D35" s="89">
        <v>0</v>
      </c>
      <c r="E35" s="79">
        <f t="shared" si="1"/>
        <v>0</v>
      </c>
      <c r="F35" s="90">
        <f t="shared" si="2"/>
        <v>0</v>
      </c>
      <c r="G35" s="90">
        <f t="shared" si="3"/>
        <v>0</v>
      </c>
      <c r="H35" s="91"/>
      <c r="I35" s="91"/>
      <c r="J35" s="92">
        <f t="shared" si="8"/>
        <v>0</v>
      </c>
      <c r="K35" s="93">
        <f t="shared" si="4"/>
        <v>0</v>
      </c>
      <c r="L35" s="92">
        <f t="shared" si="5"/>
        <v>0</v>
      </c>
      <c r="M35" s="94">
        <f t="shared" si="6"/>
        <v>0</v>
      </c>
      <c r="N35" s="95">
        <f t="shared" si="7"/>
        <v>0</v>
      </c>
      <c r="O35" s="59">
        <v>2100</v>
      </c>
      <c r="P35" s="59">
        <v>0</v>
      </c>
      <c r="Q35" s="59">
        <v>45000</v>
      </c>
    </row>
    <row r="36" spans="1:17" ht="15.75" x14ac:dyDescent="0.25">
      <c r="A36" s="87" t="s">
        <v>52</v>
      </c>
      <c r="B36" s="88">
        <v>5182</v>
      </c>
      <c r="C36" s="88">
        <v>5344</v>
      </c>
      <c r="D36" s="96">
        <f t="shared" si="0"/>
        <v>162</v>
      </c>
      <c r="E36" s="79">
        <f t="shared" si="1"/>
        <v>275310</v>
      </c>
      <c r="F36" s="97">
        <f t="shared" si="2"/>
        <v>27530</v>
      </c>
      <c r="G36" s="97">
        <f t="shared" si="3"/>
        <v>302840</v>
      </c>
      <c r="H36" s="91">
        <v>2506</v>
      </c>
      <c r="I36" s="91">
        <v>2530</v>
      </c>
      <c r="J36" s="98">
        <f t="shared" si="8"/>
        <v>24</v>
      </c>
      <c r="K36" s="99">
        <f t="shared" si="4"/>
        <v>24</v>
      </c>
      <c r="L36" s="98">
        <f t="shared" si="5"/>
        <v>0</v>
      </c>
      <c r="M36" s="100">
        <f t="shared" si="6"/>
        <v>144000</v>
      </c>
      <c r="N36" s="84">
        <f t="shared" si="7"/>
        <v>446840</v>
      </c>
      <c r="O36" s="59">
        <v>2100</v>
      </c>
      <c r="P36" s="59">
        <v>59</v>
      </c>
      <c r="Q36" s="59"/>
    </row>
    <row r="37" spans="1:17" ht="15.75" x14ac:dyDescent="0.25">
      <c r="A37" s="87" t="s">
        <v>53</v>
      </c>
      <c r="B37" s="88">
        <v>38270</v>
      </c>
      <c r="C37" s="88">
        <v>38423</v>
      </c>
      <c r="D37" s="96">
        <f t="shared" si="0"/>
        <v>153</v>
      </c>
      <c r="E37" s="79">
        <f t="shared" si="1"/>
        <v>259700</v>
      </c>
      <c r="F37" s="97">
        <f t="shared" si="2"/>
        <v>25970</v>
      </c>
      <c r="G37" s="97">
        <f t="shared" si="3"/>
        <v>285670</v>
      </c>
      <c r="H37" s="91">
        <v>8563</v>
      </c>
      <c r="I37" s="91">
        <v>8589</v>
      </c>
      <c r="J37" s="98">
        <f t="shared" si="8"/>
        <v>26</v>
      </c>
      <c r="K37" s="99">
        <f t="shared" si="4"/>
        <v>26</v>
      </c>
      <c r="L37" s="98">
        <f t="shared" si="5"/>
        <v>0</v>
      </c>
      <c r="M37" s="100">
        <f t="shared" si="6"/>
        <v>156000</v>
      </c>
      <c r="N37" s="84">
        <f t="shared" si="7"/>
        <v>441670</v>
      </c>
      <c r="O37" s="59">
        <v>2100</v>
      </c>
      <c r="P37" s="59">
        <v>4</v>
      </c>
      <c r="Q37" s="59">
        <v>65000</v>
      </c>
    </row>
    <row r="38" spans="1:17" ht="15.75" x14ac:dyDescent="0.25">
      <c r="A38" s="87" t="s">
        <v>54</v>
      </c>
      <c r="B38" s="88">
        <v>40295</v>
      </c>
      <c r="C38" s="88">
        <v>40446</v>
      </c>
      <c r="D38" s="96">
        <f t="shared" si="0"/>
        <v>151</v>
      </c>
      <c r="E38" s="79">
        <f t="shared" si="1"/>
        <v>256230</v>
      </c>
      <c r="F38" s="97">
        <f t="shared" si="2"/>
        <v>25620</v>
      </c>
      <c r="G38" s="97">
        <f t="shared" si="3"/>
        <v>281850</v>
      </c>
      <c r="H38" s="91">
        <v>2948</v>
      </c>
      <c r="I38" s="91">
        <v>2979</v>
      </c>
      <c r="J38" s="98">
        <f t="shared" si="8"/>
        <v>31</v>
      </c>
      <c r="K38" s="99">
        <f t="shared" si="4"/>
        <v>31</v>
      </c>
      <c r="L38" s="98">
        <f t="shared" si="5"/>
        <v>0</v>
      </c>
      <c r="M38" s="100">
        <f t="shared" si="6"/>
        <v>186000</v>
      </c>
      <c r="N38" s="84">
        <f t="shared" si="7"/>
        <v>467850</v>
      </c>
      <c r="O38" s="59">
        <v>2100</v>
      </c>
      <c r="P38" s="59">
        <v>53</v>
      </c>
      <c r="Q38" s="59">
        <v>30000</v>
      </c>
    </row>
    <row r="39" spans="1:17" ht="15.75" x14ac:dyDescent="0.25">
      <c r="A39" s="87" t="s">
        <v>55</v>
      </c>
      <c r="B39" s="88">
        <v>13940</v>
      </c>
      <c r="C39" s="88">
        <v>14059</v>
      </c>
      <c r="D39" s="96">
        <f t="shared" si="0"/>
        <v>119</v>
      </c>
      <c r="E39" s="79">
        <f t="shared" si="1"/>
        <v>200750</v>
      </c>
      <c r="F39" s="97">
        <f t="shared" si="2"/>
        <v>20080</v>
      </c>
      <c r="G39" s="97">
        <f t="shared" si="3"/>
        <v>220830</v>
      </c>
      <c r="H39" s="91">
        <v>5274</v>
      </c>
      <c r="I39" s="91">
        <v>5295</v>
      </c>
      <c r="J39" s="98">
        <f t="shared" si="8"/>
        <v>21</v>
      </c>
      <c r="K39" s="99">
        <f t="shared" si="4"/>
        <v>21</v>
      </c>
      <c r="L39" s="98">
        <f t="shared" si="5"/>
        <v>0</v>
      </c>
      <c r="M39" s="100">
        <f t="shared" si="6"/>
        <v>126000</v>
      </c>
      <c r="N39" s="84">
        <f t="shared" si="7"/>
        <v>346830</v>
      </c>
      <c r="O39" s="59">
        <v>2100</v>
      </c>
      <c r="P39" s="59">
        <v>11</v>
      </c>
      <c r="Q39" s="59">
        <v>25000</v>
      </c>
    </row>
    <row r="40" spans="1:17" ht="15.75" x14ac:dyDescent="0.25">
      <c r="A40" s="87" t="s">
        <v>56</v>
      </c>
      <c r="B40" s="88">
        <v>5788</v>
      </c>
      <c r="C40" s="88">
        <v>5885</v>
      </c>
      <c r="D40" s="96">
        <f t="shared" si="0"/>
        <v>97</v>
      </c>
      <c r="E40" s="79">
        <f t="shared" si="1"/>
        <v>162770</v>
      </c>
      <c r="F40" s="97">
        <f t="shared" si="2"/>
        <v>16280</v>
      </c>
      <c r="G40" s="97">
        <f t="shared" si="3"/>
        <v>179050</v>
      </c>
      <c r="H40" s="91">
        <v>1168</v>
      </c>
      <c r="I40" s="91">
        <v>1202</v>
      </c>
      <c r="J40" s="98">
        <f t="shared" si="8"/>
        <v>34</v>
      </c>
      <c r="K40" s="99">
        <f t="shared" si="4"/>
        <v>32</v>
      </c>
      <c r="L40" s="98">
        <f t="shared" si="5"/>
        <v>2</v>
      </c>
      <c r="M40" s="100">
        <f t="shared" si="6"/>
        <v>218000</v>
      </c>
      <c r="N40" s="84">
        <f t="shared" si="7"/>
        <v>397050</v>
      </c>
      <c r="O40" s="59">
        <v>2100</v>
      </c>
      <c r="P40" s="59">
        <v>27</v>
      </c>
      <c r="Q40" s="59"/>
    </row>
    <row r="41" spans="1:17" ht="15.75" x14ac:dyDescent="0.25">
      <c r="A41" s="87" t="s">
        <v>57</v>
      </c>
      <c r="B41" s="88">
        <v>35609</v>
      </c>
      <c r="C41" s="88">
        <v>35710</v>
      </c>
      <c r="D41" s="96">
        <f t="shared" si="0"/>
        <v>101</v>
      </c>
      <c r="E41" s="79">
        <f t="shared" si="1"/>
        <v>169530</v>
      </c>
      <c r="F41" s="97">
        <f t="shared" si="2"/>
        <v>16950</v>
      </c>
      <c r="G41" s="97">
        <f t="shared" si="3"/>
        <v>186480</v>
      </c>
      <c r="H41" s="91">
        <v>6588</v>
      </c>
      <c r="I41" s="91">
        <v>6616</v>
      </c>
      <c r="J41" s="98">
        <f t="shared" si="8"/>
        <v>28</v>
      </c>
      <c r="K41" s="99">
        <f t="shared" si="4"/>
        <v>28</v>
      </c>
      <c r="L41" s="98">
        <f t="shared" si="5"/>
        <v>0</v>
      </c>
      <c r="M41" s="100">
        <f t="shared" si="6"/>
        <v>168000</v>
      </c>
      <c r="N41" s="84">
        <f t="shared" si="7"/>
        <v>354480</v>
      </c>
      <c r="O41" s="59">
        <v>2100</v>
      </c>
      <c r="P41" s="59">
        <v>8</v>
      </c>
      <c r="Q41" s="59">
        <v>30000</v>
      </c>
    </row>
    <row r="42" spans="1:17" ht="15.75" x14ac:dyDescent="0.25">
      <c r="A42" s="87" t="s">
        <v>58</v>
      </c>
      <c r="B42" s="88">
        <v>37544</v>
      </c>
      <c r="C42" s="88">
        <v>37673</v>
      </c>
      <c r="D42" s="96">
        <f t="shared" si="0"/>
        <v>129</v>
      </c>
      <c r="E42" s="79">
        <f t="shared" si="1"/>
        <v>218090</v>
      </c>
      <c r="F42" s="97">
        <f t="shared" si="2"/>
        <v>21810</v>
      </c>
      <c r="G42" s="97">
        <f t="shared" si="3"/>
        <v>239900</v>
      </c>
      <c r="H42" s="91">
        <v>3012</v>
      </c>
      <c r="I42" s="91">
        <v>3029</v>
      </c>
      <c r="J42" s="98">
        <f t="shared" si="8"/>
        <v>17</v>
      </c>
      <c r="K42" s="99">
        <f t="shared" si="4"/>
        <v>17</v>
      </c>
      <c r="L42" s="98">
        <f t="shared" si="5"/>
        <v>0</v>
      </c>
      <c r="M42" s="100">
        <f t="shared" si="6"/>
        <v>102000</v>
      </c>
      <c r="N42" s="84">
        <f t="shared" si="7"/>
        <v>341900</v>
      </c>
      <c r="O42" s="59">
        <v>2100</v>
      </c>
      <c r="P42" s="59">
        <v>8</v>
      </c>
      <c r="Q42" s="59">
        <v>35000</v>
      </c>
    </row>
    <row r="43" spans="1:17" ht="15.75" x14ac:dyDescent="0.25">
      <c r="A43" s="87" t="s">
        <v>59</v>
      </c>
      <c r="B43" s="88">
        <v>33816</v>
      </c>
      <c r="C43" s="88">
        <v>33981</v>
      </c>
      <c r="D43" s="96">
        <f t="shared" si="0"/>
        <v>165</v>
      </c>
      <c r="E43" s="79">
        <f t="shared" si="1"/>
        <v>280510</v>
      </c>
      <c r="F43" s="97">
        <f t="shared" si="2"/>
        <v>28050</v>
      </c>
      <c r="G43" s="97">
        <f t="shared" si="3"/>
        <v>308560</v>
      </c>
      <c r="H43" s="91">
        <v>2231</v>
      </c>
      <c r="I43" s="91">
        <v>2259</v>
      </c>
      <c r="J43" s="98">
        <f t="shared" si="8"/>
        <v>28</v>
      </c>
      <c r="K43" s="99">
        <f t="shared" si="4"/>
        <v>28</v>
      </c>
      <c r="L43" s="98">
        <f t="shared" si="5"/>
        <v>0</v>
      </c>
      <c r="M43" s="100">
        <f t="shared" si="6"/>
        <v>168000</v>
      </c>
      <c r="N43" s="84">
        <f t="shared" si="7"/>
        <v>476560</v>
      </c>
      <c r="O43" s="59">
        <v>2100</v>
      </c>
      <c r="P43" s="59">
        <v>29</v>
      </c>
      <c r="Q43" s="59"/>
    </row>
    <row r="44" spans="1:17" ht="15.75" x14ac:dyDescent="0.25">
      <c r="A44" s="87" t="s">
        <v>60</v>
      </c>
      <c r="B44" s="88">
        <v>41816</v>
      </c>
      <c r="C44" s="88">
        <v>41921</v>
      </c>
      <c r="D44" s="96">
        <f t="shared" si="0"/>
        <v>105</v>
      </c>
      <c r="E44" s="79">
        <f t="shared" si="1"/>
        <v>176470</v>
      </c>
      <c r="F44" s="97">
        <f t="shared" si="2"/>
        <v>17650</v>
      </c>
      <c r="G44" s="97">
        <f t="shared" si="3"/>
        <v>194120</v>
      </c>
      <c r="H44" s="91">
        <v>3214</v>
      </c>
      <c r="I44" s="91">
        <v>3237</v>
      </c>
      <c r="J44" s="98">
        <f t="shared" si="8"/>
        <v>23</v>
      </c>
      <c r="K44" s="99">
        <f t="shared" si="4"/>
        <v>23</v>
      </c>
      <c r="L44" s="98">
        <f t="shared" si="5"/>
        <v>0</v>
      </c>
      <c r="M44" s="100">
        <f t="shared" si="6"/>
        <v>138000</v>
      </c>
      <c r="N44" s="84">
        <f t="shared" si="7"/>
        <v>332120</v>
      </c>
      <c r="O44" s="59">
        <v>2100</v>
      </c>
      <c r="P44" s="59">
        <v>22</v>
      </c>
      <c r="Q44" s="59"/>
    </row>
    <row r="45" spans="1:17" ht="15.75" x14ac:dyDescent="0.25">
      <c r="A45" s="87" t="s">
        <v>61</v>
      </c>
      <c r="B45" s="88">
        <v>36241</v>
      </c>
      <c r="C45" s="88">
        <v>36408</v>
      </c>
      <c r="D45" s="96">
        <f t="shared" si="0"/>
        <v>167</v>
      </c>
      <c r="E45" s="79">
        <f t="shared" si="1"/>
        <v>283980</v>
      </c>
      <c r="F45" s="97">
        <f t="shared" si="2"/>
        <v>28400</v>
      </c>
      <c r="G45" s="97">
        <f t="shared" si="3"/>
        <v>312380</v>
      </c>
      <c r="H45" s="91">
        <v>679</v>
      </c>
      <c r="I45" s="91">
        <v>698</v>
      </c>
      <c r="J45" s="98">
        <f t="shared" si="8"/>
        <v>19</v>
      </c>
      <c r="K45" s="99">
        <f t="shared" si="4"/>
        <v>19</v>
      </c>
      <c r="L45" s="98">
        <f t="shared" si="5"/>
        <v>0</v>
      </c>
      <c r="M45" s="100">
        <f t="shared" si="6"/>
        <v>114000</v>
      </c>
      <c r="N45" s="84">
        <f t="shared" si="7"/>
        <v>426380</v>
      </c>
      <c r="O45" s="59">
        <v>2100</v>
      </c>
      <c r="P45" s="59">
        <v>15</v>
      </c>
      <c r="Q45" s="59"/>
    </row>
    <row r="46" spans="1:17" ht="15.75" x14ac:dyDescent="0.25">
      <c r="A46" s="87" t="s">
        <v>62</v>
      </c>
      <c r="B46" s="88">
        <v>37430</v>
      </c>
      <c r="C46" s="88">
        <v>37603</v>
      </c>
      <c r="D46" s="96">
        <f t="shared" si="0"/>
        <v>173</v>
      </c>
      <c r="E46" s="79">
        <f t="shared" si="1"/>
        <v>294380</v>
      </c>
      <c r="F46" s="97">
        <f t="shared" si="2"/>
        <v>29440</v>
      </c>
      <c r="G46" s="97">
        <f t="shared" si="3"/>
        <v>323820</v>
      </c>
      <c r="H46" s="91">
        <v>2362</v>
      </c>
      <c r="I46" s="91">
        <v>2392</v>
      </c>
      <c r="J46" s="98">
        <f t="shared" si="8"/>
        <v>30</v>
      </c>
      <c r="K46" s="99">
        <f t="shared" si="4"/>
        <v>30</v>
      </c>
      <c r="L46" s="98">
        <f t="shared" si="5"/>
        <v>0</v>
      </c>
      <c r="M46" s="100">
        <f t="shared" si="6"/>
        <v>180000</v>
      </c>
      <c r="N46" s="84">
        <f t="shared" si="7"/>
        <v>503820</v>
      </c>
      <c r="O46" s="59">
        <v>2100</v>
      </c>
      <c r="P46" s="59">
        <v>8</v>
      </c>
      <c r="Q46" s="59">
        <v>10000</v>
      </c>
    </row>
    <row r="47" spans="1:17" ht="15.75" x14ac:dyDescent="0.25">
      <c r="A47" s="87" t="s">
        <v>63</v>
      </c>
      <c r="B47" s="88">
        <v>38176</v>
      </c>
      <c r="C47" s="88">
        <v>38280</v>
      </c>
      <c r="D47" s="96">
        <f t="shared" si="0"/>
        <v>104</v>
      </c>
      <c r="E47" s="79">
        <f t="shared" si="1"/>
        <v>174740</v>
      </c>
      <c r="F47" s="97">
        <f t="shared" si="2"/>
        <v>17470</v>
      </c>
      <c r="G47" s="97">
        <f>E47+F47</f>
        <v>192210</v>
      </c>
      <c r="H47" s="91">
        <v>2109</v>
      </c>
      <c r="I47" s="91">
        <v>2124</v>
      </c>
      <c r="J47" s="98">
        <f t="shared" si="8"/>
        <v>15</v>
      </c>
      <c r="K47" s="99">
        <f t="shared" si="4"/>
        <v>15</v>
      </c>
      <c r="L47" s="98">
        <f t="shared" si="5"/>
        <v>0</v>
      </c>
      <c r="M47" s="100">
        <f t="shared" si="6"/>
        <v>90000</v>
      </c>
      <c r="N47" s="84">
        <f>ROUND(E47+F47+M47,-1)</f>
        <v>282210</v>
      </c>
      <c r="O47" s="59">
        <v>2100</v>
      </c>
      <c r="P47" s="59">
        <v>12</v>
      </c>
      <c r="Q47" s="59">
        <v>10000</v>
      </c>
    </row>
    <row r="48" spans="1:17" ht="15.75" x14ac:dyDescent="0.25">
      <c r="A48" s="87" t="s">
        <v>64</v>
      </c>
      <c r="B48" s="88">
        <v>38211</v>
      </c>
      <c r="C48" s="88">
        <v>38314</v>
      </c>
      <c r="D48" s="96">
        <f t="shared" si="0"/>
        <v>103</v>
      </c>
      <c r="E48" s="79">
        <f t="shared" si="1"/>
        <v>173000</v>
      </c>
      <c r="F48" s="97">
        <f t="shared" si="2"/>
        <v>17300</v>
      </c>
      <c r="G48" s="97">
        <f t="shared" si="3"/>
        <v>190300</v>
      </c>
      <c r="H48" s="91">
        <v>1029</v>
      </c>
      <c r="I48" s="91">
        <v>1055</v>
      </c>
      <c r="J48" s="98">
        <f t="shared" si="8"/>
        <v>26</v>
      </c>
      <c r="K48" s="99">
        <f t="shared" si="4"/>
        <v>26</v>
      </c>
      <c r="L48" s="98">
        <f t="shared" si="5"/>
        <v>0</v>
      </c>
      <c r="M48" s="100">
        <f t="shared" si="6"/>
        <v>156000</v>
      </c>
      <c r="N48" s="84">
        <f t="shared" si="7"/>
        <v>346300</v>
      </c>
      <c r="O48" s="59">
        <v>2100</v>
      </c>
      <c r="P48" s="59">
        <v>8</v>
      </c>
      <c r="Q48" s="59">
        <v>15000</v>
      </c>
    </row>
    <row r="49" spans="1:19" ht="15.75" x14ac:dyDescent="0.25">
      <c r="A49" s="87" t="s">
        <v>65</v>
      </c>
      <c r="B49" s="88">
        <v>37449</v>
      </c>
      <c r="C49" s="88">
        <v>37568</v>
      </c>
      <c r="D49" s="96">
        <f t="shared" si="0"/>
        <v>119</v>
      </c>
      <c r="E49" s="79">
        <f t="shared" si="1"/>
        <v>200750</v>
      </c>
      <c r="F49" s="97">
        <f t="shared" si="2"/>
        <v>20080</v>
      </c>
      <c r="G49" s="97">
        <f t="shared" si="3"/>
        <v>220830</v>
      </c>
      <c r="H49" s="91">
        <v>4524</v>
      </c>
      <c r="I49" s="91">
        <v>4538</v>
      </c>
      <c r="J49" s="98">
        <f t="shared" si="8"/>
        <v>14</v>
      </c>
      <c r="K49" s="99">
        <f t="shared" si="4"/>
        <v>14</v>
      </c>
      <c r="L49" s="98">
        <f t="shared" si="5"/>
        <v>0</v>
      </c>
      <c r="M49" s="100">
        <f t="shared" si="6"/>
        <v>84000</v>
      </c>
      <c r="N49" s="84">
        <f t="shared" si="7"/>
        <v>304830</v>
      </c>
      <c r="O49" s="59">
        <v>2100</v>
      </c>
      <c r="P49" s="59">
        <v>3</v>
      </c>
      <c r="Q49" s="59">
        <v>20000</v>
      </c>
    </row>
    <row r="50" spans="1:19" ht="15.75" x14ac:dyDescent="0.25">
      <c r="A50" s="87" t="s">
        <v>66</v>
      </c>
      <c r="B50" s="88">
        <v>8365</v>
      </c>
      <c r="C50" s="88">
        <v>8533</v>
      </c>
      <c r="D50" s="96">
        <f t="shared" si="0"/>
        <v>168</v>
      </c>
      <c r="E50" s="79">
        <f t="shared" si="1"/>
        <v>285710</v>
      </c>
      <c r="F50" s="97">
        <f t="shared" si="2"/>
        <v>28570</v>
      </c>
      <c r="G50" s="97">
        <f t="shared" si="3"/>
        <v>314280</v>
      </c>
      <c r="H50" s="91">
        <v>645</v>
      </c>
      <c r="I50" s="91">
        <v>670</v>
      </c>
      <c r="J50" s="98">
        <f t="shared" si="8"/>
        <v>25</v>
      </c>
      <c r="K50" s="99">
        <f t="shared" si="4"/>
        <v>25</v>
      </c>
      <c r="L50" s="98">
        <f t="shared" si="5"/>
        <v>0</v>
      </c>
      <c r="M50" s="100">
        <f t="shared" si="6"/>
        <v>150000</v>
      </c>
      <c r="N50" s="84">
        <f t="shared" si="7"/>
        <v>464280</v>
      </c>
      <c r="O50" s="59">
        <v>2100</v>
      </c>
      <c r="P50" s="59">
        <v>0</v>
      </c>
      <c r="Q50" s="59">
        <v>40000</v>
      </c>
    </row>
    <row r="51" spans="1:19" s="64" customFormat="1" ht="15.75" x14ac:dyDescent="0.25">
      <c r="A51" s="87" t="s">
        <v>67</v>
      </c>
      <c r="B51" s="88">
        <v>34311</v>
      </c>
      <c r="C51" s="88">
        <v>34443</v>
      </c>
      <c r="D51" s="96">
        <f t="shared" si="0"/>
        <v>132</v>
      </c>
      <c r="E51" s="79">
        <f t="shared" si="1"/>
        <v>223290</v>
      </c>
      <c r="F51" s="97">
        <f t="shared" si="2"/>
        <v>22330</v>
      </c>
      <c r="G51" s="97">
        <f t="shared" si="3"/>
        <v>245620</v>
      </c>
      <c r="H51" s="91">
        <v>89</v>
      </c>
      <c r="I51" s="91">
        <v>101</v>
      </c>
      <c r="J51" s="98">
        <f t="shared" si="8"/>
        <v>12</v>
      </c>
      <c r="K51" s="99">
        <f t="shared" si="4"/>
        <v>12</v>
      </c>
      <c r="L51" s="98">
        <f t="shared" si="5"/>
        <v>0</v>
      </c>
      <c r="M51" s="100">
        <f t="shared" si="6"/>
        <v>72000</v>
      </c>
      <c r="N51" s="101">
        <f t="shared" si="7"/>
        <v>317620</v>
      </c>
      <c r="O51" s="59">
        <v>2100</v>
      </c>
      <c r="P51" s="59">
        <v>16</v>
      </c>
      <c r="Q51" s="59">
        <v>15000</v>
      </c>
    </row>
    <row r="52" spans="1:19" ht="15.75" x14ac:dyDescent="0.25">
      <c r="A52" s="87" t="s">
        <v>68</v>
      </c>
      <c r="B52" s="88">
        <v>5518</v>
      </c>
      <c r="C52" s="88">
        <v>5644</v>
      </c>
      <c r="D52" s="96">
        <f t="shared" si="0"/>
        <v>126</v>
      </c>
      <c r="E52" s="79">
        <f t="shared" si="1"/>
        <v>212880</v>
      </c>
      <c r="F52" s="97">
        <f t="shared" si="2"/>
        <v>21290</v>
      </c>
      <c r="G52" s="97">
        <f t="shared" si="3"/>
        <v>234170</v>
      </c>
      <c r="H52" s="91">
        <v>983</v>
      </c>
      <c r="I52" s="91">
        <v>1015</v>
      </c>
      <c r="J52" s="98">
        <f t="shared" si="8"/>
        <v>32</v>
      </c>
      <c r="K52" s="99">
        <f t="shared" si="4"/>
        <v>32</v>
      </c>
      <c r="L52" s="98">
        <f t="shared" si="5"/>
        <v>0</v>
      </c>
      <c r="M52" s="100">
        <f t="shared" si="6"/>
        <v>192000</v>
      </c>
      <c r="N52" s="84">
        <f t="shared" si="7"/>
        <v>426170</v>
      </c>
      <c r="O52" s="59">
        <v>2100</v>
      </c>
      <c r="P52" s="59">
        <v>36</v>
      </c>
      <c r="Q52" s="59"/>
    </row>
    <row r="53" spans="1:19" s="63" customFormat="1" ht="15.75" x14ac:dyDescent="0.25">
      <c r="A53" s="87" t="s">
        <v>69</v>
      </c>
      <c r="B53" s="88">
        <v>34681</v>
      </c>
      <c r="C53" s="88">
        <v>34794</v>
      </c>
      <c r="D53" s="96">
        <f t="shared" si="0"/>
        <v>113</v>
      </c>
      <c r="E53" s="79">
        <f t="shared" si="1"/>
        <v>190340</v>
      </c>
      <c r="F53" s="97">
        <f t="shared" si="2"/>
        <v>19030</v>
      </c>
      <c r="G53" s="97">
        <f t="shared" si="3"/>
        <v>209370</v>
      </c>
      <c r="H53" s="91">
        <v>3730</v>
      </c>
      <c r="I53" s="91">
        <v>3755</v>
      </c>
      <c r="J53" s="98">
        <f t="shared" si="8"/>
        <v>25</v>
      </c>
      <c r="K53" s="93">
        <f t="shared" si="4"/>
        <v>25</v>
      </c>
      <c r="L53" s="92">
        <f t="shared" si="5"/>
        <v>0</v>
      </c>
      <c r="M53" s="100">
        <f t="shared" si="6"/>
        <v>150000</v>
      </c>
      <c r="N53" s="84">
        <f t="shared" si="7"/>
        <v>359370</v>
      </c>
      <c r="O53" s="59">
        <v>2100</v>
      </c>
      <c r="P53" s="59">
        <v>27</v>
      </c>
      <c r="Q53" s="59">
        <v>45000</v>
      </c>
      <c r="R53" s="65"/>
    </row>
    <row r="54" spans="1:19" s="63" customFormat="1" ht="15.75" x14ac:dyDescent="0.25">
      <c r="A54" s="87" t="s">
        <v>70</v>
      </c>
      <c r="B54" s="88">
        <v>35750</v>
      </c>
      <c r="C54" s="88">
        <v>35881</v>
      </c>
      <c r="D54" s="96">
        <f t="shared" si="0"/>
        <v>131</v>
      </c>
      <c r="E54" s="79">
        <f t="shared" si="1"/>
        <v>221550</v>
      </c>
      <c r="F54" s="97">
        <f t="shared" si="2"/>
        <v>22160</v>
      </c>
      <c r="G54" s="97">
        <f t="shared" si="3"/>
        <v>243710</v>
      </c>
      <c r="H54" s="91">
        <v>803</v>
      </c>
      <c r="I54" s="91">
        <v>835</v>
      </c>
      <c r="J54" s="98">
        <f t="shared" si="8"/>
        <v>32</v>
      </c>
      <c r="K54" s="93">
        <f t="shared" si="4"/>
        <v>32</v>
      </c>
      <c r="L54" s="92">
        <f t="shared" si="5"/>
        <v>0</v>
      </c>
      <c r="M54" s="100">
        <f t="shared" si="6"/>
        <v>192000</v>
      </c>
      <c r="N54" s="84">
        <f t="shared" si="7"/>
        <v>435710</v>
      </c>
      <c r="O54" s="59">
        <v>2100</v>
      </c>
      <c r="P54" s="59">
        <v>6</v>
      </c>
      <c r="Q54" s="59">
        <v>20000</v>
      </c>
    </row>
    <row r="55" spans="1:19" s="63" customFormat="1" ht="15.75" x14ac:dyDescent="0.25">
      <c r="A55" s="87" t="s">
        <v>71</v>
      </c>
      <c r="B55" s="88">
        <v>34962</v>
      </c>
      <c r="C55" s="88">
        <v>35097</v>
      </c>
      <c r="D55" s="89">
        <f t="shared" si="0"/>
        <v>135</v>
      </c>
      <c r="E55" s="79">
        <f t="shared" si="1"/>
        <v>228490</v>
      </c>
      <c r="F55" s="90">
        <f t="shared" si="2"/>
        <v>22850</v>
      </c>
      <c r="G55" s="90">
        <f t="shared" si="3"/>
        <v>251340</v>
      </c>
      <c r="H55" s="91">
        <v>1121</v>
      </c>
      <c r="I55" s="91">
        <v>1166</v>
      </c>
      <c r="J55" s="92">
        <f t="shared" si="8"/>
        <v>45</v>
      </c>
      <c r="K55" s="93">
        <f t="shared" si="4"/>
        <v>32</v>
      </c>
      <c r="L55" s="92">
        <f t="shared" si="5"/>
        <v>13</v>
      </c>
      <c r="M55" s="94">
        <f t="shared" si="6"/>
        <v>361000</v>
      </c>
      <c r="N55" s="95">
        <f t="shared" si="7"/>
        <v>612340</v>
      </c>
      <c r="O55" s="59">
        <v>2100</v>
      </c>
      <c r="P55" s="59">
        <v>29</v>
      </c>
      <c r="Q55" s="59">
        <v>25000</v>
      </c>
    </row>
    <row r="56" spans="1:19" ht="15.75" x14ac:dyDescent="0.25">
      <c r="A56" s="87" t="s">
        <v>72</v>
      </c>
      <c r="B56" s="88">
        <v>37570</v>
      </c>
      <c r="C56" s="88">
        <v>37763</v>
      </c>
      <c r="D56" s="96">
        <f t="shared" si="0"/>
        <v>193</v>
      </c>
      <c r="E56" s="79">
        <f t="shared" si="1"/>
        <v>329060</v>
      </c>
      <c r="F56" s="97">
        <f t="shared" si="2"/>
        <v>32910</v>
      </c>
      <c r="G56" s="97">
        <f t="shared" si="3"/>
        <v>361970</v>
      </c>
      <c r="H56" s="91">
        <v>213</v>
      </c>
      <c r="I56" s="91">
        <v>233</v>
      </c>
      <c r="J56" s="98">
        <f t="shared" si="8"/>
        <v>20</v>
      </c>
      <c r="K56" s="99">
        <f t="shared" si="4"/>
        <v>20</v>
      </c>
      <c r="L56" s="98">
        <f t="shared" si="5"/>
        <v>0</v>
      </c>
      <c r="M56" s="100">
        <f t="shared" si="6"/>
        <v>120000</v>
      </c>
      <c r="N56" s="84">
        <f t="shared" si="7"/>
        <v>481970</v>
      </c>
      <c r="O56" s="59">
        <v>2100</v>
      </c>
      <c r="P56" s="59">
        <v>29</v>
      </c>
      <c r="Q56" s="59">
        <v>10000</v>
      </c>
      <c r="S56" s="66"/>
    </row>
    <row r="57" spans="1:19" ht="15.75" x14ac:dyDescent="0.25">
      <c r="A57" s="87" t="s">
        <v>73</v>
      </c>
      <c r="B57" s="88">
        <v>36193</v>
      </c>
      <c r="C57" s="88">
        <v>36346</v>
      </c>
      <c r="D57" s="96">
        <f t="shared" si="0"/>
        <v>153</v>
      </c>
      <c r="E57" s="79">
        <f t="shared" si="1"/>
        <v>259700</v>
      </c>
      <c r="F57" s="97">
        <f t="shared" si="2"/>
        <v>25970</v>
      </c>
      <c r="G57" s="97">
        <f t="shared" si="3"/>
        <v>285670</v>
      </c>
      <c r="H57" s="91">
        <v>944</v>
      </c>
      <c r="I57" s="91">
        <v>961</v>
      </c>
      <c r="J57" s="98">
        <f t="shared" si="8"/>
        <v>17</v>
      </c>
      <c r="K57" s="99">
        <f t="shared" si="4"/>
        <v>17</v>
      </c>
      <c r="L57" s="98">
        <f t="shared" si="5"/>
        <v>0</v>
      </c>
      <c r="M57" s="100">
        <f t="shared" si="6"/>
        <v>102000</v>
      </c>
      <c r="N57" s="84">
        <f t="shared" si="7"/>
        <v>387670</v>
      </c>
      <c r="O57" s="59">
        <v>2100</v>
      </c>
      <c r="P57" s="59">
        <v>30</v>
      </c>
      <c r="Q57" s="59">
        <v>35000</v>
      </c>
    </row>
    <row r="58" spans="1:19" ht="15.75" x14ac:dyDescent="0.25">
      <c r="A58" s="87" t="s">
        <v>74</v>
      </c>
      <c r="B58" s="88">
        <v>38038</v>
      </c>
      <c r="C58" s="88">
        <v>38166</v>
      </c>
      <c r="D58" s="96">
        <f t="shared" si="0"/>
        <v>128</v>
      </c>
      <c r="E58" s="79">
        <f t="shared" si="1"/>
        <v>216350</v>
      </c>
      <c r="F58" s="97">
        <f t="shared" si="2"/>
        <v>21640</v>
      </c>
      <c r="G58" s="97">
        <f t="shared" si="3"/>
        <v>237990</v>
      </c>
      <c r="H58" s="91">
        <v>4389</v>
      </c>
      <c r="I58" s="91">
        <v>4419</v>
      </c>
      <c r="J58" s="98">
        <f t="shared" si="8"/>
        <v>30</v>
      </c>
      <c r="K58" s="99">
        <f t="shared" si="4"/>
        <v>30</v>
      </c>
      <c r="L58" s="98">
        <f t="shared" si="5"/>
        <v>0</v>
      </c>
      <c r="M58" s="100">
        <f t="shared" si="6"/>
        <v>180000</v>
      </c>
      <c r="N58" s="84">
        <f t="shared" si="7"/>
        <v>417990</v>
      </c>
      <c r="O58" s="59">
        <v>2100</v>
      </c>
      <c r="P58" s="59">
        <v>31</v>
      </c>
      <c r="Q58" s="59"/>
    </row>
    <row r="59" spans="1:19" ht="15.75" x14ac:dyDescent="0.25">
      <c r="A59" s="87" t="s">
        <v>75</v>
      </c>
      <c r="B59" s="88">
        <v>30162</v>
      </c>
      <c r="C59" s="88">
        <v>30282</v>
      </c>
      <c r="D59" s="96">
        <f t="shared" si="0"/>
        <v>120</v>
      </c>
      <c r="E59" s="79">
        <f t="shared" si="1"/>
        <v>202480</v>
      </c>
      <c r="F59" s="97">
        <f t="shared" si="2"/>
        <v>20250</v>
      </c>
      <c r="G59" s="97">
        <f t="shared" si="3"/>
        <v>222730</v>
      </c>
      <c r="H59" s="91">
        <v>2937</v>
      </c>
      <c r="I59" s="91">
        <v>2962</v>
      </c>
      <c r="J59" s="98">
        <f t="shared" si="8"/>
        <v>25</v>
      </c>
      <c r="K59" s="99">
        <f t="shared" si="4"/>
        <v>25</v>
      </c>
      <c r="L59" s="98">
        <f t="shared" si="5"/>
        <v>0</v>
      </c>
      <c r="M59" s="100">
        <f t="shared" si="6"/>
        <v>150000</v>
      </c>
      <c r="N59" s="84">
        <f t="shared" si="7"/>
        <v>372730</v>
      </c>
      <c r="O59" s="59">
        <v>2100</v>
      </c>
      <c r="P59" s="59">
        <v>29</v>
      </c>
      <c r="Q59" s="59">
        <v>15000</v>
      </c>
    </row>
    <row r="60" spans="1:19" ht="15.75" x14ac:dyDescent="0.25">
      <c r="A60" s="87" t="s">
        <v>76</v>
      </c>
      <c r="B60" s="102">
        <v>12387</v>
      </c>
      <c r="C60" s="102">
        <v>12503</v>
      </c>
      <c r="D60" s="96">
        <f t="shared" si="0"/>
        <v>116</v>
      </c>
      <c r="E60" s="79">
        <f t="shared" si="1"/>
        <v>195540</v>
      </c>
      <c r="F60" s="97">
        <f t="shared" si="2"/>
        <v>19550</v>
      </c>
      <c r="G60" s="97">
        <f t="shared" si="3"/>
        <v>215090</v>
      </c>
      <c r="H60" s="103">
        <v>258</v>
      </c>
      <c r="I60" s="103">
        <v>280</v>
      </c>
      <c r="J60" s="98">
        <f t="shared" si="8"/>
        <v>22</v>
      </c>
      <c r="K60" s="99">
        <f t="shared" si="4"/>
        <v>22</v>
      </c>
      <c r="L60" s="98">
        <f t="shared" si="5"/>
        <v>0</v>
      </c>
      <c r="M60" s="100">
        <f t="shared" si="6"/>
        <v>132000</v>
      </c>
      <c r="N60" s="84">
        <f t="shared" si="7"/>
        <v>347090</v>
      </c>
      <c r="O60" s="62">
        <v>2100</v>
      </c>
      <c r="P60" s="62">
        <v>5</v>
      </c>
      <c r="Q60" s="62">
        <v>10000</v>
      </c>
    </row>
    <row r="61" spans="1:19" ht="15.75" x14ac:dyDescent="0.25">
      <c r="A61" s="87" t="s">
        <v>77</v>
      </c>
      <c r="B61" s="88">
        <v>37893</v>
      </c>
      <c r="C61" s="88">
        <v>38050</v>
      </c>
      <c r="D61" s="96">
        <f t="shared" si="0"/>
        <v>157</v>
      </c>
      <c r="E61" s="79">
        <f t="shared" si="1"/>
        <v>266640</v>
      </c>
      <c r="F61" s="97">
        <f t="shared" si="2"/>
        <v>26660</v>
      </c>
      <c r="G61" s="97">
        <f t="shared" si="3"/>
        <v>293300</v>
      </c>
      <c r="H61" s="91">
        <v>1306</v>
      </c>
      <c r="I61" s="91">
        <v>1334</v>
      </c>
      <c r="J61" s="98">
        <f t="shared" si="8"/>
        <v>28</v>
      </c>
      <c r="K61" s="99">
        <f t="shared" si="4"/>
        <v>28</v>
      </c>
      <c r="L61" s="98">
        <f t="shared" si="5"/>
        <v>0</v>
      </c>
      <c r="M61" s="100">
        <f t="shared" si="6"/>
        <v>168000</v>
      </c>
      <c r="N61" s="84">
        <f t="shared" si="7"/>
        <v>461300</v>
      </c>
      <c r="O61" s="59">
        <v>2100</v>
      </c>
      <c r="P61" s="59">
        <v>8</v>
      </c>
      <c r="Q61" s="59">
        <v>10000</v>
      </c>
    </row>
    <row r="62" spans="1:19" ht="15.75" x14ac:dyDescent="0.25">
      <c r="A62" s="87" t="s">
        <v>78</v>
      </c>
      <c r="B62" s="88">
        <v>44532</v>
      </c>
      <c r="C62" s="88">
        <v>44676</v>
      </c>
      <c r="D62" s="96">
        <f t="shared" si="0"/>
        <v>144</v>
      </c>
      <c r="E62" s="79">
        <f t="shared" si="1"/>
        <v>244100</v>
      </c>
      <c r="F62" s="97">
        <f t="shared" si="2"/>
        <v>24410</v>
      </c>
      <c r="G62" s="97">
        <f t="shared" si="3"/>
        <v>268510</v>
      </c>
      <c r="H62" s="91">
        <v>197</v>
      </c>
      <c r="I62" s="91">
        <v>220</v>
      </c>
      <c r="J62" s="98">
        <f t="shared" si="8"/>
        <v>23</v>
      </c>
      <c r="K62" s="99">
        <f t="shared" si="4"/>
        <v>23</v>
      </c>
      <c r="L62" s="98">
        <f t="shared" si="5"/>
        <v>0</v>
      </c>
      <c r="M62" s="100">
        <f t="shared" si="6"/>
        <v>138000</v>
      </c>
      <c r="N62" s="84">
        <f t="shared" si="7"/>
        <v>406510</v>
      </c>
      <c r="O62" s="59">
        <v>2100</v>
      </c>
      <c r="P62" s="59">
        <v>22</v>
      </c>
      <c r="Q62" s="59">
        <v>30000</v>
      </c>
    </row>
    <row r="63" spans="1:19" ht="15.75" x14ac:dyDescent="0.25">
      <c r="A63" s="87" t="s">
        <v>79</v>
      </c>
      <c r="B63" s="88">
        <v>40771</v>
      </c>
      <c r="C63" s="88">
        <v>40882</v>
      </c>
      <c r="D63" s="96">
        <f t="shared" si="0"/>
        <v>111</v>
      </c>
      <c r="E63" s="79">
        <f t="shared" si="1"/>
        <v>186870</v>
      </c>
      <c r="F63" s="97">
        <f t="shared" si="2"/>
        <v>18690</v>
      </c>
      <c r="G63" s="97">
        <f t="shared" si="3"/>
        <v>205560</v>
      </c>
      <c r="H63" s="91">
        <v>1877</v>
      </c>
      <c r="I63" s="91">
        <v>1901</v>
      </c>
      <c r="J63" s="98">
        <f t="shared" si="8"/>
        <v>24</v>
      </c>
      <c r="K63" s="99">
        <f t="shared" si="4"/>
        <v>24</v>
      </c>
      <c r="L63" s="98">
        <f t="shared" si="5"/>
        <v>0</v>
      </c>
      <c r="M63" s="100">
        <f t="shared" si="6"/>
        <v>144000</v>
      </c>
      <c r="N63" s="84">
        <f t="shared" si="7"/>
        <v>349560</v>
      </c>
      <c r="O63" s="59">
        <v>2100</v>
      </c>
      <c r="P63" s="59">
        <v>37</v>
      </c>
      <c r="Q63" s="59">
        <v>40000</v>
      </c>
    </row>
    <row r="64" spans="1:19" ht="15.75" x14ac:dyDescent="0.25">
      <c r="A64" s="87" t="s">
        <v>80</v>
      </c>
      <c r="B64" s="88">
        <v>33764</v>
      </c>
      <c r="C64" s="88">
        <v>33952</v>
      </c>
      <c r="D64" s="96">
        <f t="shared" si="0"/>
        <v>188</v>
      </c>
      <c r="E64" s="79">
        <f t="shared" si="1"/>
        <v>320390</v>
      </c>
      <c r="F64" s="97">
        <f t="shared" si="2"/>
        <v>32040</v>
      </c>
      <c r="G64" s="97">
        <f t="shared" si="3"/>
        <v>352430</v>
      </c>
      <c r="H64" s="91">
        <v>118</v>
      </c>
      <c r="I64" s="91">
        <v>141</v>
      </c>
      <c r="J64" s="98">
        <f t="shared" si="8"/>
        <v>23</v>
      </c>
      <c r="K64" s="99">
        <f t="shared" si="4"/>
        <v>23</v>
      </c>
      <c r="L64" s="98">
        <f t="shared" si="5"/>
        <v>0</v>
      </c>
      <c r="M64" s="100">
        <f t="shared" si="6"/>
        <v>138000</v>
      </c>
      <c r="N64" s="84">
        <f t="shared" si="7"/>
        <v>490430</v>
      </c>
      <c r="O64" s="59">
        <v>2100</v>
      </c>
      <c r="P64" s="59">
        <v>40</v>
      </c>
      <c r="Q64" s="59">
        <v>10000</v>
      </c>
    </row>
    <row r="65" spans="1:19" ht="15.75" x14ac:dyDescent="0.25">
      <c r="A65" s="87" t="s">
        <v>81</v>
      </c>
      <c r="B65" s="88">
        <v>36475</v>
      </c>
      <c r="C65" s="88">
        <v>36606</v>
      </c>
      <c r="D65" s="96">
        <f t="shared" si="0"/>
        <v>131</v>
      </c>
      <c r="E65" s="79">
        <f t="shared" si="1"/>
        <v>221550</v>
      </c>
      <c r="F65" s="97">
        <f t="shared" si="2"/>
        <v>22160</v>
      </c>
      <c r="G65" s="97">
        <f t="shared" si="3"/>
        <v>243710</v>
      </c>
      <c r="H65" s="91">
        <v>474</v>
      </c>
      <c r="I65" s="91">
        <v>495</v>
      </c>
      <c r="J65" s="98">
        <f t="shared" si="8"/>
        <v>21</v>
      </c>
      <c r="K65" s="99">
        <f t="shared" si="4"/>
        <v>21</v>
      </c>
      <c r="L65" s="98">
        <f t="shared" si="5"/>
        <v>0</v>
      </c>
      <c r="M65" s="100">
        <f t="shared" si="6"/>
        <v>126000</v>
      </c>
      <c r="N65" s="84">
        <f t="shared" si="7"/>
        <v>369710</v>
      </c>
      <c r="O65" s="59">
        <v>2100</v>
      </c>
      <c r="P65" s="59">
        <v>65</v>
      </c>
      <c r="Q65" s="59">
        <v>45000</v>
      </c>
    </row>
    <row r="66" spans="1:19" ht="15.75" x14ac:dyDescent="0.25">
      <c r="A66" s="87" t="s">
        <v>82</v>
      </c>
      <c r="B66" s="88">
        <v>39657</v>
      </c>
      <c r="C66" s="88">
        <v>39836</v>
      </c>
      <c r="D66" s="96">
        <f t="shared" si="0"/>
        <v>179</v>
      </c>
      <c r="E66" s="79">
        <f t="shared" si="1"/>
        <v>304790</v>
      </c>
      <c r="F66" s="97">
        <f t="shared" si="2"/>
        <v>30480</v>
      </c>
      <c r="G66" s="97">
        <f t="shared" si="3"/>
        <v>335270</v>
      </c>
      <c r="H66" s="91">
        <v>49</v>
      </c>
      <c r="I66" s="91">
        <v>62</v>
      </c>
      <c r="J66" s="98">
        <f t="shared" si="8"/>
        <v>13</v>
      </c>
      <c r="K66" s="99">
        <f t="shared" si="4"/>
        <v>13</v>
      </c>
      <c r="L66" s="98">
        <f t="shared" si="5"/>
        <v>0</v>
      </c>
      <c r="M66" s="100">
        <f t="shared" si="6"/>
        <v>78000</v>
      </c>
      <c r="N66" s="84">
        <f t="shared" si="7"/>
        <v>413270</v>
      </c>
      <c r="O66" s="59">
        <v>2100</v>
      </c>
      <c r="P66" s="59">
        <v>54</v>
      </c>
      <c r="Q66" s="59">
        <v>15000</v>
      </c>
      <c r="S66" s="66"/>
    </row>
    <row r="67" spans="1:19" ht="15.75" x14ac:dyDescent="0.25">
      <c r="A67" s="87" t="s">
        <v>83</v>
      </c>
      <c r="B67" s="88">
        <v>40689</v>
      </c>
      <c r="C67" s="88">
        <v>40825</v>
      </c>
      <c r="D67" s="96">
        <f t="shared" si="0"/>
        <v>136</v>
      </c>
      <c r="E67" s="79">
        <f t="shared" si="1"/>
        <v>230220</v>
      </c>
      <c r="F67" s="97">
        <f t="shared" si="2"/>
        <v>23020</v>
      </c>
      <c r="G67" s="97">
        <f t="shared" si="3"/>
        <v>253240</v>
      </c>
      <c r="H67" s="91">
        <v>1799</v>
      </c>
      <c r="I67" s="91">
        <v>1819</v>
      </c>
      <c r="J67" s="98">
        <f t="shared" si="8"/>
        <v>20</v>
      </c>
      <c r="K67" s="99">
        <f t="shared" si="4"/>
        <v>20</v>
      </c>
      <c r="L67" s="98">
        <f t="shared" si="5"/>
        <v>0</v>
      </c>
      <c r="M67" s="100">
        <f t="shared" si="6"/>
        <v>120000</v>
      </c>
      <c r="N67" s="84">
        <f t="shared" si="7"/>
        <v>373240</v>
      </c>
      <c r="O67" s="59">
        <v>2100</v>
      </c>
      <c r="P67" s="59">
        <v>0</v>
      </c>
      <c r="Q67" s="59"/>
    </row>
    <row r="68" spans="1:19" ht="15.75" x14ac:dyDescent="0.25">
      <c r="A68" s="87" t="s">
        <v>84</v>
      </c>
      <c r="B68" s="88">
        <v>38735</v>
      </c>
      <c r="C68" s="88">
        <v>38839</v>
      </c>
      <c r="D68" s="96">
        <f t="shared" si="0"/>
        <v>104</v>
      </c>
      <c r="E68" s="79">
        <f t="shared" si="1"/>
        <v>174740</v>
      </c>
      <c r="F68" s="97">
        <f t="shared" si="2"/>
        <v>17470</v>
      </c>
      <c r="G68" s="97">
        <f t="shared" si="3"/>
        <v>192210</v>
      </c>
      <c r="H68" s="91">
        <v>3071</v>
      </c>
      <c r="I68" s="91">
        <v>3093</v>
      </c>
      <c r="J68" s="98">
        <f t="shared" si="8"/>
        <v>22</v>
      </c>
      <c r="K68" s="99">
        <f t="shared" si="4"/>
        <v>22</v>
      </c>
      <c r="L68" s="98">
        <f t="shared" si="5"/>
        <v>0</v>
      </c>
      <c r="M68" s="100">
        <f t="shared" si="6"/>
        <v>132000</v>
      </c>
      <c r="N68" s="84">
        <f t="shared" si="7"/>
        <v>324210</v>
      </c>
      <c r="O68" s="59">
        <v>2100</v>
      </c>
      <c r="P68" s="59">
        <v>16</v>
      </c>
      <c r="Q68" s="59">
        <v>40000</v>
      </c>
    </row>
    <row r="69" spans="1:19" ht="15.75" x14ac:dyDescent="0.25">
      <c r="A69" s="87" t="s">
        <v>85</v>
      </c>
      <c r="B69" s="88">
        <v>19230</v>
      </c>
      <c r="C69" s="88">
        <v>19380</v>
      </c>
      <c r="D69" s="96">
        <f t="shared" si="0"/>
        <v>150</v>
      </c>
      <c r="E69" s="79">
        <f t="shared" si="1"/>
        <v>254500</v>
      </c>
      <c r="F69" s="97">
        <f t="shared" si="2"/>
        <v>25450</v>
      </c>
      <c r="G69" s="97">
        <f t="shared" si="3"/>
        <v>279950</v>
      </c>
      <c r="H69" s="91">
        <v>5524</v>
      </c>
      <c r="I69" s="91">
        <v>5538</v>
      </c>
      <c r="J69" s="98">
        <f t="shared" si="8"/>
        <v>14</v>
      </c>
      <c r="K69" s="99">
        <f t="shared" si="4"/>
        <v>14</v>
      </c>
      <c r="L69" s="98">
        <f t="shared" si="5"/>
        <v>0</v>
      </c>
      <c r="M69" s="100">
        <f t="shared" si="6"/>
        <v>84000</v>
      </c>
      <c r="N69" s="84">
        <f t="shared" si="7"/>
        <v>363950</v>
      </c>
      <c r="O69" s="59">
        <v>2100</v>
      </c>
      <c r="P69" s="59">
        <v>18</v>
      </c>
      <c r="Q69" s="59">
        <v>45000</v>
      </c>
    </row>
    <row r="70" spans="1:19" ht="15.75" x14ac:dyDescent="0.25">
      <c r="A70" s="87" t="s">
        <v>86</v>
      </c>
      <c r="B70" s="88">
        <v>38466</v>
      </c>
      <c r="C70" s="88">
        <v>38606</v>
      </c>
      <c r="D70" s="96">
        <f t="shared" si="0"/>
        <v>140</v>
      </c>
      <c r="E70" s="79">
        <f t="shared" si="1"/>
        <v>237160</v>
      </c>
      <c r="F70" s="97">
        <f t="shared" si="2"/>
        <v>23720</v>
      </c>
      <c r="G70" s="97">
        <f t="shared" si="3"/>
        <v>260880</v>
      </c>
      <c r="H70" s="91">
        <v>1419</v>
      </c>
      <c r="I70" s="91">
        <v>1435</v>
      </c>
      <c r="J70" s="98">
        <f t="shared" si="8"/>
        <v>16</v>
      </c>
      <c r="K70" s="99">
        <f t="shared" si="4"/>
        <v>16</v>
      </c>
      <c r="L70" s="98">
        <f t="shared" si="5"/>
        <v>0</v>
      </c>
      <c r="M70" s="100">
        <f t="shared" si="6"/>
        <v>96000</v>
      </c>
      <c r="N70" s="84">
        <f t="shared" si="7"/>
        <v>356880</v>
      </c>
      <c r="O70" s="59">
        <v>2100</v>
      </c>
      <c r="P70" s="59">
        <v>16</v>
      </c>
      <c r="Q70" s="59">
        <v>70000</v>
      </c>
    </row>
    <row r="71" spans="1:19" ht="15.75" x14ac:dyDescent="0.25">
      <c r="A71" s="87" t="s">
        <v>87</v>
      </c>
      <c r="B71" s="88">
        <v>35785</v>
      </c>
      <c r="C71" s="88">
        <v>35931</v>
      </c>
      <c r="D71" s="96">
        <f t="shared" si="0"/>
        <v>146</v>
      </c>
      <c r="E71" s="79">
        <f t="shared" si="1"/>
        <v>247560</v>
      </c>
      <c r="F71" s="97">
        <f t="shared" si="2"/>
        <v>24760</v>
      </c>
      <c r="G71" s="97">
        <f t="shared" si="3"/>
        <v>272320</v>
      </c>
      <c r="H71" s="91">
        <v>4479</v>
      </c>
      <c r="I71" s="91">
        <v>4505</v>
      </c>
      <c r="J71" s="98">
        <f t="shared" si="8"/>
        <v>26</v>
      </c>
      <c r="K71" s="99">
        <f t="shared" si="4"/>
        <v>26</v>
      </c>
      <c r="L71" s="98">
        <f t="shared" si="5"/>
        <v>0</v>
      </c>
      <c r="M71" s="100">
        <f t="shared" si="6"/>
        <v>156000</v>
      </c>
      <c r="N71" s="84">
        <f t="shared" si="7"/>
        <v>428320</v>
      </c>
      <c r="O71" s="59">
        <v>2100</v>
      </c>
      <c r="P71" s="59">
        <v>0</v>
      </c>
      <c r="Q71" s="59">
        <v>10000</v>
      </c>
    </row>
    <row r="72" spans="1:19" ht="15.75" x14ac:dyDescent="0.25">
      <c r="A72" s="87" t="s">
        <v>88</v>
      </c>
      <c r="B72" s="88">
        <v>33059</v>
      </c>
      <c r="C72" s="88">
        <v>33190</v>
      </c>
      <c r="D72" s="96">
        <f t="shared" si="0"/>
        <v>131</v>
      </c>
      <c r="E72" s="79">
        <f t="shared" si="1"/>
        <v>221550</v>
      </c>
      <c r="F72" s="97">
        <f t="shared" si="2"/>
        <v>22160</v>
      </c>
      <c r="G72" s="97">
        <f t="shared" si="3"/>
        <v>243710</v>
      </c>
      <c r="H72" s="91">
        <v>217</v>
      </c>
      <c r="I72" s="91">
        <v>229</v>
      </c>
      <c r="J72" s="98">
        <f t="shared" si="8"/>
        <v>12</v>
      </c>
      <c r="K72" s="99">
        <f t="shared" si="4"/>
        <v>12</v>
      </c>
      <c r="L72" s="98">
        <f t="shared" si="5"/>
        <v>0</v>
      </c>
      <c r="M72" s="100">
        <f t="shared" si="6"/>
        <v>72000</v>
      </c>
      <c r="N72" s="84">
        <f t="shared" si="7"/>
        <v>315710</v>
      </c>
      <c r="O72" s="59">
        <v>2100</v>
      </c>
      <c r="P72" s="59">
        <v>0</v>
      </c>
      <c r="Q72" s="59">
        <v>25000</v>
      </c>
    </row>
    <row r="73" spans="1:19" ht="15.75" x14ac:dyDescent="0.25">
      <c r="A73" s="87" t="s">
        <v>89</v>
      </c>
      <c r="B73" s="88">
        <v>33075</v>
      </c>
      <c r="C73" s="88">
        <v>33199</v>
      </c>
      <c r="D73" s="96">
        <f t="shared" si="0"/>
        <v>124</v>
      </c>
      <c r="E73" s="79">
        <f t="shared" si="1"/>
        <v>209420</v>
      </c>
      <c r="F73" s="97">
        <f t="shared" si="2"/>
        <v>20940</v>
      </c>
      <c r="G73" s="97">
        <f t="shared" si="3"/>
        <v>230360</v>
      </c>
      <c r="H73" s="91">
        <v>2836</v>
      </c>
      <c r="I73" s="91">
        <v>2860</v>
      </c>
      <c r="J73" s="98">
        <f t="shared" si="8"/>
        <v>24</v>
      </c>
      <c r="K73" s="99">
        <f t="shared" si="4"/>
        <v>24</v>
      </c>
      <c r="L73" s="98">
        <f t="shared" si="5"/>
        <v>0</v>
      </c>
      <c r="M73" s="100">
        <f t="shared" si="6"/>
        <v>144000</v>
      </c>
      <c r="N73" s="84">
        <f t="shared" si="7"/>
        <v>374360</v>
      </c>
      <c r="O73" s="59">
        <v>2100</v>
      </c>
      <c r="P73" s="59">
        <v>0</v>
      </c>
      <c r="Q73" s="59">
        <v>55000</v>
      </c>
    </row>
    <row r="74" spans="1:19" s="64" customFormat="1" ht="15.75" x14ac:dyDescent="0.25">
      <c r="A74" s="87" t="s">
        <v>90</v>
      </c>
      <c r="B74" s="88">
        <v>37172</v>
      </c>
      <c r="C74" s="88">
        <v>37364</v>
      </c>
      <c r="D74" s="96">
        <f t="shared" si="0"/>
        <v>192</v>
      </c>
      <c r="E74" s="79">
        <f t="shared" si="1"/>
        <v>327330</v>
      </c>
      <c r="F74" s="97">
        <f t="shared" si="2"/>
        <v>32730</v>
      </c>
      <c r="G74" s="97">
        <f t="shared" si="3"/>
        <v>360060</v>
      </c>
      <c r="H74" s="91">
        <v>2533</v>
      </c>
      <c r="I74" s="91">
        <v>2553</v>
      </c>
      <c r="J74" s="98">
        <f t="shared" si="8"/>
        <v>20</v>
      </c>
      <c r="K74" s="99">
        <f t="shared" si="4"/>
        <v>20</v>
      </c>
      <c r="L74" s="98">
        <f t="shared" si="5"/>
        <v>0</v>
      </c>
      <c r="M74" s="100">
        <f t="shared" si="6"/>
        <v>120000</v>
      </c>
      <c r="N74" s="101">
        <f t="shared" si="7"/>
        <v>480060</v>
      </c>
      <c r="O74" s="59">
        <v>2100</v>
      </c>
      <c r="P74" s="59">
        <v>24</v>
      </c>
      <c r="Q74" s="59">
        <v>20000</v>
      </c>
    </row>
    <row r="75" spans="1:19" ht="15.75" x14ac:dyDescent="0.25">
      <c r="A75" s="87" t="s">
        <v>91</v>
      </c>
      <c r="B75" s="88">
        <v>11613</v>
      </c>
      <c r="C75" s="88">
        <v>11712</v>
      </c>
      <c r="D75" s="96">
        <f t="shared" si="0"/>
        <v>99</v>
      </c>
      <c r="E75" s="79">
        <f t="shared" si="1"/>
        <v>166120</v>
      </c>
      <c r="F75" s="97">
        <f t="shared" si="2"/>
        <v>16610</v>
      </c>
      <c r="G75" s="97">
        <f t="shared" si="3"/>
        <v>182730</v>
      </c>
      <c r="H75" s="91">
        <v>412</v>
      </c>
      <c r="I75" s="91">
        <v>425</v>
      </c>
      <c r="J75" s="98">
        <f t="shared" si="8"/>
        <v>13</v>
      </c>
      <c r="K75" s="99">
        <f t="shared" si="4"/>
        <v>13</v>
      </c>
      <c r="L75" s="98">
        <f t="shared" si="5"/>
        <v>0</v>
      </c>
      <c r="M75" s="100">
        <f t="shared" si="6"/>
        <v>78000</v>
      </c>
      <c r="N75" s="84">
        <f t="shared" si="7"/>
        <v>260730</v>
      </c>
      <c r="O75" s="59">
        <v>2100</v>
      </c>
      <c r="P75" s="59">
        <v>19</v>
      </c>
      <c r="Q75" s="59">
        <v>25000</v>
      </c>
    </row>
    <row r="76" spans="1:19" ht="15.75" x14ac:dyDescent="0.25">
      <c r="A76" s="76" t="s">
        <v>92</v>
      </c>
      <c r="B76" s="85">
        <v>36622</v>
      </c>
      <c r="C76" s="85">
        <v>36732</v>
      </c>
      <c r="D76" s="78">
        <f t="shared" si="0"/>
        <v>110</v>
      </c>
      <c r="E76" s="79">
        <f t="shared" si="1"/>
        <v>185140</v>
      </c>
      <c r="F76" s="79">
        <f t="shared" si="2"/>
        <v>18510</v>
      </c>
      <c r="G76" s="79">
        <f t="shared" si="3"/>
        <v>203650</v>
      </c>
      <c r="H76" s="104">
        <v>240</v>
      </c>
      <c r="I76" s="104">
        <v>256</v>
      </c>
      <c r="J76" s="81">
        <f t="shared" si="8"/>
        <v>16</v>
      </c>
      <c r="K76" s="82">
        <f t="shared" si="4"/>
        <v>16</v>
      </c>
      <c r="L76" s="81">
        <f t="shared" si="5"/>
        <v>0</v>
      </c>
      <c r="M76" s="83">
        <f t="shared" si="6"/>
        <v>96000</v>
      </c>
      <c r="N76" s="84">
        <f t="shared" si="7"/>
        <v>299650</v>
      </c>
      <c r="O76" s="59">
        <v>2100</v>
      </c>
      <c r="P76" s="59">
        <v>61</v>
      </c>
      <c r="Q76" s="59">
        <v>20000</v>
      </c>
    </row>
    <row r="77" spans="1:19" ht="15.75" x14ac:dyDescent="0.25">
      <c r="A77" s="76" t="s">
        <v>93</v>
      </c>
      <c r="B77" s="85">
        <v>40028</v>
      </c>
      <c r="C77" s="85">
        <v>40166</v>
      </c>
      <c r="D77" s="78">
        <f t="shared" si="0"/>
        <v>138</v>
      </c>
      <c r="E77" s="79">
        <f t="shared" si="1"/>
        <v>233690</v>
      </c>
      <c r="F77" s="79">
        <f t="shared" si="2"/>
        <v>23370</v>
      </c>
      <c r="G77" s="79">
        <f t="shared" si="3"/>
        <v>257060</v>
      </c>
      <c r="H77" s="86">
        <v>1924</v>
      </c>
      <c r="I77" s="86">
        <v>1932</v>
      </c>
      <c r="J77" s="81">
        <f t="shared" si="8"/>
        <v>8</v>
      </c>
      <c r="K77" s="82">
        <f t="shared" si="4"/>
        <v>8</v>
      </c>
      <c r="L77" s="81">
        <f t="shared" si="5"/>
        <v>0</v>
      </c>
      <c r="M77" s="83">
        <f t="shared" si="6"/>
        <v>48000</v>
      </c>
      <c r="N77" s="84">
        <f t="shared" si="7"/>
        <v>305060</v>
      </c>
      <c r="O77" s="59">
        <v>2100</v>
      </c>
      <c r="P77" s="59">
        <v>21</v>
      </c>
      <c r="Q77" s="59">
        <v>20000</v>
      </c>
    </row>
    <row r="78" spans="1:19" ht="15.75" x14ac:dyDescent="0.25">
      <c r="A78" s="76" t="s">
        <v>94</v>
      </c>
      <c r="B78" s="85">
        <v>36106</v>
      </c>
      <c r="C78" s="85">
        <v>36209</v>
      </c>
      <c r="D78" s="78">
        <f t="shared" si="0"/>
        <v>103</v>
      </c>
      <c r="E78" s="79">
        <f t="shared" si="1"/>
        <v>173000</v>
      </c>
      <c r="F78" s="79">
        <f t="shared" si="2"/>
        <v>17300</v>
      </c>
      <c r="G78" s="79">
        <f t="shared" si="3"/>
        <v>190300</v>
      </c>
      <c r="H78" s="86">
        <v>2078</v>
      </c>
      <c r="I78" s="86">
        <v>2098</v>
      </c>
      <c r="J78" s="81">
        <f t="shared" si="8"/>
        <v>20</v>
      </c>
      <c r="K78" s="82">
        <f t="shared" si="4"/>
        <v>20</v>
      </c>
      <c r="L78" s="81">
        <f t="shared" si="5"/>
        <v>0</v>
      </c>
      <c r="M78" s="83">
        <f t="shared" si="6"/>
        <v>120000</v>
      </c>
      <c r="N78" s="84">
        <f t="shared" si="7"/>
        <v>310300</v>
      </c>
      <c r="O78" s="59">
        <v>2100</v>
      </c>
      <c r="P78" s="59">
        <v>36</v>
      </c>
      <c r="Q78" s="59">
        <v>45000</v>
      </c>
    </row>
    <row r="79" spans="1:19" ht="15.75" x14ac:dyDescent="0.25">
      <c r="A79" s="76" t="s">
        <v>95</v>
      </c>
      <c r="B79" s="85">
        <v>33552</v>
      </c>
      <c r="C79" s="85">
        <v>33649</v>
      </c>
      <c r="D79" s="78">
        <f t="shared" si="0"/>
        <v>97</v>
      </c>
      <c r="E79" s="79">
        <f t="shared" si="1"/>
        <v>162770</v>
      </c>
      <c r="F79" s="79">
        <f t="shared" si="2"/>
        <v>16280</v>
      </c>
      <c r="G79" s="79">
        <f t="shared" si="3"/>
        <v>179050</v>
      </c>
      <c r="H79" s="86">
        <v>61</v>
      </c>
      <c r="I79" s="86">
        <v>78</v>
      </c>
      <c r="J79" s="81">
        <f t="shared" si="8"/>
        <v>17</v>
      </c>
      <c r="K79" s="82">
        <f t="shared" si="4"/>
        <v>17</v>
      </c>
      <c r="L79" s="81">
        <f t="shared" si="5"/>
        <v>0</v>
      </c>
      <c r="M79" s="83">
        <f t="shared" si="6"/>
        <v>102000</v>
      </c>
      <c r="N79" s="84">
        <f t="shared" si="7"/>
        <v>281050</v>
      </c>
      <c r="O79" s="59">
        <v>2100</v>
      </c>
      <c r="P79" s="59">
        <v>28</v>
      </c>
      <c r="Q79" s="59">
        <v>25000</v>
      </c>
    </row>
    <row r="80" spans="1:19" ht="15.75" x14ac:dyDescent="0.25">
      <c r="A80" s="76" t="s">
        <v>96</v>
      </c>
      <c r="B80" s="85">
        <v>43342</v>
      </c>
      <c r="C80" s="85">
        <v>43462</v>
      </c>
      <c r="D80" s="78">
        <f t="shared" si="0"/>
        <v>120</v>
      </c>
      <c r="E80" s="79">
        <f t="shared" si="1"/>
        <v>202480</v>
      </c>
      <c r="F80" s="79">
        <f t="shared" si="2"/>
        <v>20250</v>
      </c>
      <c r="G80" s="79">
        <f t="shared" si="3"/>
        <v>222730</v>
      </c>
      <c r="H80" s="86">
        <v>64</v>
      </c>
      <c r="I80" s="86">
        <v>78</v>
      </c>
      <c r="J80" s="81">
        <f t="shared" si="8"/>
        <v>14</v>
      </c>
      <c r="K80" s="82">
        <f t="shared" si="4"/>
        <v>14</v>
      </c>
      <c r="L80" s="81">
        <f t="shared" si="5"/>
        <v>0</v>
      </c>
      <c r="M80" s="83">
        <f t="shared" si="6"/>
        <v>84000</v>
      </c>
      <c r="N80" s="84">
        <f t="shared" si="7"/>
        <v>306730</v>
      </c>
      <c r="O80" s="59">
        <v>2100</v>
      </c>
      <c r="P80" s="59">
        <v>15</v>
      </c>
      <c r="Q80" s="59">
        <v>40000</v>
      </c>
    </row>
    <row r="81" spans="1:23" ht="18" customHeight="1" x14ac:dyDescent="0.25">
      <c r="A81" s="76" t="s">
        <v>97</v>
      </c>
      <c r="B81" s="85">
        <v>34408</v>
      </c>
      <c r="C81" s="85">
        <v>34507</v>
      </c>
      <c r="D81" s="78">
        <f t="shared" ref="D81:D95" si="9">C81-B81</f>
        <v>99</v>
      </c>
      <c r="E81" s="79">
        <f t="shared" ref="E81:E95" si="10">ROUND(IF(D81&gt;800,(D81-800)*2927+2834*200+2536*200+2014*200+1734*100+100*1678,IF(D81&gt;600,(D81-600)*2834+200*2536+200*2014+100*1734+100*1678,IF(D81&gt;400,(D81-400)*2536+200*2014+100*1734+100*1678,IF(D81&gt;200,(D81-200)*2014+100*1734+100*1678,IF(D81&gt;100,(D81-100)*1734+100*1678,D81*1678))))),-1)</f>
        <v>166120</v>
      </c>
      <c r="F81" s="79">
        <f t="shared" ref="F81:F95" si="11">ROUND(E81*10%,-1)</f>
        <v>16610</v>
      </c>
      <c r="G81" s="79">
        <f t="shared" ref="G81:G95" si="12">E81+F81</f>
        <v>182730</v>
      </c>
      <c r="H81" s="86">
        <v>137</v>
      </c>
      <c r="I81" s="86">
        <v>149</v>
      </c>
      <c r="J81" s="81">
        <f t="shared" si="8"/>
        <v>12</v>
      </c>
      <c r="K81" s="82">
        <f t="shared" ref="K81:K95" si="13">IF(J81&lt;=32,J81,32)</f>
        <v>12</v>
      </c>
      <c r="L81" s="81">
        <f t="shared" ref="L81:L95" si="14">IF(J81&gt;32,J81-32,0)</f>
        <v>0</v>
      </c>
      <c r="M81" s="83">
        <f>ROUND((K81*6000+L81*13000),-1)</f>
        <v>72000</v>
      </c>
      <c r="N81" s="84">
        <f t="shared" ref="N81:N95" si="15">ROUND(E81+F81+M81,-1)</f>
        <v>254730</v>
      </c>
      <c r="O81" s="59">
        <v>2100</v>
      </c>
      <c r="P81" s="59">
        <v>29</v>
      </c>
      <c r="Q81" s="59"/>
    </row>
    <row r="82" spans="1:23" ht="18" customHeight="1" x14ac:dyDescent="0.25">
      <c r="A82" s="76" t="s">
        <v>98</v>
      </c>
      <c r="B82" s="85">
        <v>3874</v>
      </c>
      <c r="C82" s="85">
        <v>3989</v>
      </c>
      <c r="D82" s="78">
        <f t="shared" si="9"/>
        <v>115</v>
      </c>
      <c r="E82" s="79">
        <f t="shared" si="10"/>
        <v>193810</v>
      </c>
      <c r="F82" s="79">
        <f t="shared" si="11"/>
        <v>19380</v>
      </c>
      <c r="G82" s="79">
        <f t="shared" si="12"/>
        <v>213190</v>
      </c>
      <c r="H82" s="86">
        <v>412</v>
      </c>
      <c r="I82" s="86">
        <v>439</v>
      </c>
      <c r="J82" s="81">
        <f t="shared" ref="J82:J95" si="16">I82-H82</f>
        <v>27</v>
      </c>
      <c r="K82" s="82">
        <f t="shared" si="13"/>
        <v>27</v>
      </c>
      <c r="L82" s="81">
        <f t="shared" si="14"/>
        <v>0</v>
      </c>
      <c r="M82" s="83">
        <f t="shared" ref="M82:M95" si="17">ROUND((K82*6000+L82*13000),-1)</f>
        <v>162000</v>
      </c>
      <c r="N82" s="84">
        <f t="shared" si="15"/>
        <v>375190</v>
      </c>
      <c r="O82" s="59">
        <v>2100</v>
      </c>
      <c r="P82" s="59">
        <v>17</v>
      </c>
      <c r="Q82" s="59"/>
    </row>
    <row r="83" spans="1:23" ht="18" customHeight="1" x14ac:dyDescent="0.25">
      <c r="A83" s="76" t="s">
        <v>99</v>
      </c>
      <c r="B83" s="85">
        <v>42307</v>
      </c>
      <c r="C83" s="85">
        <v>42453</v>
      </c>
      <c r="D83" s="78">
        <f t="shared" si="9"/>
        <v>146</v>
      </c>
      <c r="E83" s="79">
        <f t="shared" si="10"/>
        <v>247560</v>
      </c>
      <c r="F83" s="79">
        <f t="shared" si="11"/>
        <v>24760</v>
      </c>
      <c r="G83" s="79">
        <f t="shared" si="12"/>
        <v>272320</v>
      </c>
      <c r="H83" s="86">
        <v>2146</v>
      </c>
      <c r="I83" s="86">
        <v>2162</v>
      </c>
      <c r="J83" s="81">
        <f t="shared" si="16"/>
        <v>16</v>
      </c>
      <c r="K83" s="82">
        <f t="shared" si="13"/>
        <v>16</v>
      </c>
      <c r="L83" s="81">
        <f t="shared" si="14"/>
        <v>0</v>
      </c>
      <c r="M83" s="83">
        <f t="shared" si="17"/>
        <v>96000</v>
      </c>
      <c r="N83" s="84">
        <f t="shared" si="15"/>
        <v>368320</v>
      </c>
      <c r="O83" s="59">
        <v>2100</v>
      </c>
      <c r="P83" s="59">
        <v>8</v>
      </c>
      <c r="Q83" s="59">
        <v>20000</v>
      </c>
    </row>
    <row r="84" spans="1:23" ht="18" customHeight="1" x14ac:dyDescent="0.25">
      <c r="A84" s="76" t="s">
        <v>100</v>
      </c>
      <c r="B84" s="85">
        <v>36772</v>
      </c>
      <c r="C84" s="85">
        <v>36877</v>
      </c>
      <c r="D84" s="78">
        <f t="shared" si="9"/>
        <v>105</v>
      </c>
      <c r="E84" s="79">
        <f t="shared" si="10"/>
        <v>176470</v>
      </c>
      <c r="F84" s="79">
        <f t="shared" si="11"/>
        <v>17650</v>
      </c>
      <c r="G84" s="79">
        <f t="shared" si="12"/>
        <v>194120</v>
      </c>
      <c r="H84" s="86">
        <v>1302</v>
      </c>
      <c r="I84" s="86">
        <v>1327</v>
      </c>
      <c r="J84" s="81">
        <f t="shared" si="16"/>
        <v>25</v>
      </c>
      <c r="K84" s="82">
        <f t="shared" si="13"/>
        <v>25</v>
      </c>
      <c r="L84" s="81">
        <f t="shared" si="14"/>
        <v>0</v>
      </c>
      <c r="M84" s="83">
        <f t="shared" si="17"/>
        <v>150000</v>
      </c>
      <c r="N84" s="84">
        <f t="shared" si="15"/>
        <v>344120</v>
      </c>
      <c r="O84" s="59">
        <v>2100</v>
      </c>
      <c r="P84" s="59">
        <v>14</v>
      </c>
      <c r="Q84" s="59">
        <v>10000</v>
      </c>
    </row>
    <row r="85" spans="1:23" ht="18" customHeight="1" x14ac:dyDescent="0.25">
      <c r="A85" s="76" t="s">
        <v>101</v>
      </c>
      <c r="B85" s="85">
        <v>38017</v>
      </c>
      <c r="C85" s="85">
        <v>38157</v>
      </c>
      <c r="D85" s="78">
        <f t="shared" si="9"/>
        <v>140</v>
      </c>
      <c r="E85" s="79">
        <f t="shared" si="10"/>
        <v>237160</v>
      </c>
      <c r="F85" s="79">
        <f t="shared" si="11"/>
        <v>23720</v>
      </c>
      <c r="G85" s="79">
        <f t="shared" si="12"/>
        <v>260880</v>
      </c>
      <c r="H85" s="86">
        <v>306</v>
      </c>
      <c r="I85" s="86">
        <v>320</v>
      </c>
      <c r="J85" s="81">
        <f t="shared" si="16"/>
        <v>14</v>
      </c>
      <c r="K85" s="82">
        <f t="shared" si="13"/>
        <v>14</v>
      </c>
      <c r="L85" s="81">
        <f t="shared" si="14"/>
        <v>0</v>
      </c>
      <c r="M85" s="83">
        <f t="shared" si="17"/>
        <v>84000</v>
      </c>
      <c r="N85" s="84">
        <f t="shared" si="15"/>
        <v>344880</v>
      </c>
      <c r="O85" s="59">
        <v>2100</v>
      </c>
      <c r="P85" s="59">
        <v>18</v>
      </c>
      <c r="Q85" s="59">
        <v>20000</v>
      </c>
    </row>
    <row r="86" spans="1:23" ht="18" customHeight="1" x14ac:dyDescent="0.25">
      <c r="A86" s="76" t="s">
        <v>102</v>
      </c>
      <c r="B86" s="85">
        <v>40107</v>
      </c>
      <c r="C86" s="85">
        <v>40196</v>
      </c>
      <c r="D86" s="78">
        <f t="shared" si="9"/>
        <v>89</v>
      </c>
      <c r="E86" s="79">
        <f t="shared" si="10"/>
        <v>149340</v>
      </c>
      <c r="F86" s="79">
        <f t="shared" si="11"/>
        <v>14930</v>
      </c>
      <c r="G86" s="79">
        <f t="shared" si="12"/>
        <v>164270</v>
      </c>
      <c r="H86" s="86">
        <v>12</v>
      </c>
      <c r="I86" s="86">
        <v>22</v>
      </c>
      <c r="J86" s="81">
        <f t="shared" si="16"/>
        <v>10</v>
      </c>
      <c r="K86" s="82">
        <f t="shared" si="13"/>
        <v>10</v>
      </c>
      <c r="L86" s="81">
        <f t="shared" si="14"/>
        <v>0</v>
      </c>
      <c r="M86" s="83">
        <f t="shared" si="17"/>
        <v>60000</v>
      </c>
      <c r="N86" s="84">
        <f t="shared" si="15"/>
        <v>224270</v>
      </c>
      <c r="O86" s="59">
        <v>2100</v>
      </c>
      <c r="P86" s="59">
        <v>13</v>
      </c>
      <c r="Q86" s="59">
        <v>20000</v>
      </c>
    </row>
    <row r="87" spans="1:23" ht="18" customHeight="1" x14ac:dyDescent="0.25">
      <c r="A87" s="76" t="s">
        <v>103</v>
      </c>
      <c r="B87" s="85">
        <v>38440</v>
      </c>
      <c r="C87" s="85">
        <v>38612</v>
      </c>
      <c r="D87" s="78">
        <f t="shared" si="9"/>
        <v>172</v>
      </c>
      <c r="E87" s="79">
        <f t="shared" si="10"/>
        <v>292650</v>
      </c>
      <c r="F87" s="79">
        <f t="shared" si="11"/>
        <v>29270</v>
      </c>
      <c r="G87" s="79">
        <f t="shared" si="12"/>
        <v>321920</v>
      </c>
      <c r="H87" s="86">
        <v>260</v>
      </c>
      <c r="I87" s="86">
        <v>294</v>
      </c>
      <c r="J87" s="81">
        <v>36</v>
      </c>
      <c r="K87" s="82">
        <f t="shared" si="13"/>
        <v>32</v>
      </c>
      <c r="L87" s="81">
        <f t="shared" si="14"/>
        <v>4</v>
      </c>
      <c r="M87" s="83">
        <f t="shared" si="17"/>
        <v>244000</v>
      </c>
      <c r="N87" s="84">
        <f t="shared" si="15"/>
        <v>565920</v>
      </c>
      <c r="O87" s="59">
        <v>2100</v>
      </c>
      <c r="P87" s="59">
        <v>4</v>
      </c>
      <c r="Q87" s="59">
        <v>10000</v>
      </c>
    </row>
    <row r="88" spans="1:23" ht="18" customHeight="1" x14ac:dyDescent="0.25">
      <c r="A88" s="76" t="s">
        <v>104</v>
      </c>
      <c r="B88" s="85">
        <v>4066</v>
      </c>
      <c r="C88" s="85">
        <v>4185</v>
      </c>
      <c r="D88" s="78">
        <f t="shared" si="9"/>
        <v>119</v>
      </c>
      <c r="E88" s="79">
        <f t="shared" si="10"/>
        <v>200750</v>
      </c>
      <c r="F88" s="79">
        <f t="shared" si="11"/>
        <v>20080</v>
      </c>
      <c r="G88" s="79">
        <f t="shared" si="12"/>
        <v>220830</v>
      </c>
      <c r="H88" s="86">
        <v>2676</v>
      </c>
      <c r="I88" s="86">
        <v>2688</v>
      </c>
      <c r="J88" s="81">
        <f t="shared" si="16"/>
        <v>12</v>
      </c>
      <c r="K88" s="82">
        <f t="shared" si="13"/>
        <v>12</v>
      </c>
      <c r="L88" s="81">
        <f t="shared" si="14"/>
        <v>0</v>
      </c>
      <c r="M88" s="83">
        <f t="shared" si="17"/>
        <v>72000</v>
      </c>
      <c r="N88" s="84">
        <f t="shared" si="15"/>
        <v>292830</v>
      </c>
      <c r="O88" s="59">
        <v>2100</v>
      </c>
      <c r="P88" s="59">
        <v>4</v>
      </c>
      <c r="Q88" s="59">
        <v>10000</v>
      </c>
    </row>
    <row r="89" spans="1:23" ht="18" customHeight="1" x14ac:dyDescent="0.25">
      <c r="A89" s="76" t="s">
        <v>105</v>
      </c>
      <c r="B89" s="85">
        <v>39858</v>
      </c>
      <c r="C89" s="85">
        <v>40057</v>
      </c>
      <c r="D89" s="78">
        <f t="shared" si="9"/>
        <v>199</v>
      </c>
      <c r="E89" s="79">
        <f t="shared" si="10"/>
        <v>339470</v>
      </c>
      <c r="F89" s="79">
        <f t="shared" si="11"/>
        <v>33950</v>
      </c>
      <c r="G89" s="79">
        <f t="shared" si="12"/>
        <v>373420</v>
      </c>
      <c r="H89" s="86">
        <v>294</v>
      </c>
      <c r="I89" s="86">
        <v>311</v>
      </c>
      <c r="J89" s="81">
        <f t="shared" si="16"/>
        <v>17</v>
      </c>
      <c r="K89" s="82">
        <f t="shared" si="13"/>
        <v>17</v>
      </c>
      <c r="L89" s="81">
        <f t="shared" si="14"/>
        <v>0</v>
      </c>
      <c r="M89" s="83">
        <f t="shared" si="17"/>
        <v>102000</v>
      </c>
      <c r="N89" s="84">
        <f t="shared" si="15"/>
        <v>475420</v>
      </c>
      <c r="O89" s="59">
        <v>2100</v>
      </c>
      <c r="P89" s="59">
        <v>40</v>
      </c>
      <c r="Q89" s="59">
        <v>20000</v>
      </c>
    </row>
    <row r="90" spans="1:23" s="68" customFormat="1" ht="18" customHeight="1" x14ac:dyDescent="0.25">
      <c r="A90" s="76" t="s">
        <v>106</v>
      </c>
      <c r="B90" s="85">
        <v>40592</v>
      </c>
      <c r="C90" s="85">
        <v>40808</v>
      </c>
      <c r="D90" s="78">
        <f t="shared" si="9"/>
        <v>216</v>
      </c>
      <c r="E90" s="79">
        <f t="shared" si="10"/>
        <v>373420</v>
      </c>
      <c r="F90" s="79">
        <f t="shared" si="11"/>
        <v>37340</v>
      </c>
      <c r="G90" s="105">
        <f t="shared" si="12"/>
        <v>410760</v>
      </c>
      <c r="H90" s="86">
        <v>1210</v>
      </c>
      <c r="I90" s="86">
        <v>1222</v>
      </c>
      <c r="J90" s="106">
        <f t="shared" si="16"/>
        <v>12</v>
      </c>
      <c r="K90" s="107">
        <f t="shared" si="13"/>
        <v>12</v>
      </c>
      <c r="L90" s="106">
        <f t="shared" si="14"/>
        <v>0</v>
      </c>
      <c r="M90" s="95">
        <f t="shared" si="17"/>
        <v>72000</v>
      </c>
      <c r="N90" s="95">
        <f t="shared" si="15"/>
        <v>482760</v>
      </c>
      <c r="O90" s="67">
        <v>2100</v>
      </c>
      <c r="P90" s="67">
        <v>16</v>
      </c>
      <c r="Q90" s="67">
        <v>25000</v>
      </c>
    </row>
    <row r="91" spans="1:23" s="68" customFormat="1" ht="18" customHeight="1" x14ac:dyDescent="0.25">
      <c r="A91" s="76" t="s">
        <v>107</v>
      </c>
      <c r="B91" s="85">
        <v>40334</v>
      </c>
      <c r="C91" s="85">
        <v>40513</v>
      </c>
      <c r="D91" s="78">
        <f t="shared" si="9"/>
        <v>179</v>
      </c>
      <c r="E91" s="79">
        <f t="shared" si="10"/>
        <v>304790</v>
      </c>
      <c r="F91" s="79">
        <f t="shared" si="11"/>
        <v>30480</v>
      </c>
      <c r="G91" s="105">
        <f t="shared" si="12"/>
        <v>335270</v>
      </c>
      <c r="H91" s="86">
        <v>2739</v>
      </c>
      <c r="I91" s="86">
        <v>2766</v>
      </c>
      <c r="J91" s="106">
        <f t="shared" si="16"/>
        <v>27</v>
      </c>
      <c r="K91" s="107">
        <f t="shared" si="13"/>
        <v>27</v>
      </c>
      <c r="L91" s="106">
        <f t="shared" si="14"/>
        <v>0</v>
      </c>
      <c r="M91" s="95">
        <f t="shared" si="17"/>
        <v>162000</v>
      </c>
      <c r="N91" s="95">
        <f t="shared" si="15"/>
        <v>497270</v>
      </c>
      <c r="O91" s="67">
        <v>2100</v>
      </c>
      <c r="P91" s="67">
        <v>3</v>
      </c>
      <c r="Q91" s="67">
        <v>50000</v>
      </c>
    </row>
    <row r="92" spans="1:23" ht="18" customHeight="1" x14ac:dyDescent="0.25">
      <c r="A92" s="76" t="s">
        <v>108</v>
      </c>
      <c r="B92" s="85">
        <v>32742</v>
      </c>
      <c r="C92" s="85">
        <v>32905</v>
      </c>
      <c r="D92" s="78">
        <f t="shared" si="9"/>
        <v>163</v>
      </c>
      <c r="E92" s="79">
        <f t="shared" si="10"/>
        <v>277040</v>
      </c>
      <c r="F92" s="79">
        <f t="shared" si="11"/>
        <v>27700</v>
      </c>
      <c r="G92" s="79">
        <f t="shared" si="12"/>
        <v>304740</v>
      </c>
      <c r="H92" s="86">
        <v>1721</v>
      </c>
      <c r="I92" s="86">
        <v>1739</v>
      </c>
      <c r="J92" s="81">
        <f t="shared" si="16"/>
        <v>18</v>
      </c>
      <c r="K92" s="82">
        <f t="shared" si="13"/>
        <v>18</v>
      </c>
      <c r="L92" s="81">
        <f t="shared" si="14"/>
        <v>0</v>
      </c>
      <c r="M92" s="83">
        <f t="shared" si="17"/>
        <v>108000</v>
      </c>
      <c r="N92" s="84">
        <f t="shared" si="15"/>
        <v>412740</v>
      </c>
      <c r="O92" s="59">
        <v>2100</v>
      </c>
      <c r="P92" s="59">
        <v>26</v>
      </c>
      <c r="Q92" s="59">
        <v>10000</v>
      </c>
      <c r="S92" s="66"/>
      <c r="U92" s="66"/>
    </row>
    <row r="93" spans="1:23" ht="18" customHeight="1" x14ac:dyDescent="0.25">
      <c r="A93" s="76" t="s">
        <v>109</v>
      </c>
      <c r="B93" s="85">
        <v>39249</v>
      </c>
      <c r="C93" s="85">
        <v>39384</v>
      </c>
      <c r="D93" s="78">
        <f t="shared" si="9"/>
        <v>135</v>
      </c>
      <c r="E93" s="79">
        <f t="shared" si="10"/>
        <v>228490</v>
      </c>
      <c r="F93" s="79">
        <f t="shared" si="11"/>
        <v>22850</v>
      </c>
      <c r="G93" s="79">
        <f t="shared" si="12"/>
        <v>251340</v>
      </c>
      <c r="H93" s="86">
        <v>39</v>
      </c>
      <c r="I93" s="86">
        <v>51</v>
      </c>
      <c r="J93" s="81">
        <f t="shared" si="16"/>
        <v>12</v>
      </c>
      <c r="K93" s="82">
        <f t="shared" si="13"/>
        <v>12</v>
      </c>
      <c r="L93" s="81">
        <f t="shared" si="14"/>
        <v>0</v>
      </c>
      <c r="M93" s="83">
        <f t="shared" si="17"/>
        <v>72000</v>
      </c>
      <c r="N93" s="84">
        <f t="shared" si="15"/>
        <v>323340</v>
      </c>
      <c r="O93" s="59">
        <v>2100</v>
      </c>
      <c r="P93" s="59">
        <v>19</v>
      </c>
      <c r="Q93" s="59"/>
    </row>
    <row r="94" spans="1:23" ht="18" customHeight="1" x14ac:dyDescent="0.25">
      <c r="A94" s="76" t="s">
        <v>110</v>
      </c>
      <c r="B94" s="85">
        <v>31604</v>
      </c>
      <c r="C94" s="85">
        <v>31768</v>
      </c>
      <c r="D94" s="78">
        <f t="shared" si="9"/>
        <v>164</v>
      </c>
      <c r="E94" s="79">
        <f t="shared" si="10"/>
        <v>278780</v>
      </c>
      <c r="F94" s="79">
        <f t="shared" si="11"/>
        <v>27880</v>
      </c>
      <c r="G94" s="79">
        <f t="shared" si="12"/>
        <v>306660</v>
      </c>
      <c r="H94" s="86">
        <v>91</v>
      </c>
      <c r="I94" s="86">
        <v>113</v>
      </c>
      <c r="J94" s="81">
        <f t="shared" si="16"/>
        <v>22</v>
      </c>
      <c r="K94" s="82">
        <f t="shared" si="13"/>
        <v>22</v>
      </c>
      <c r="L94" s="81">
        <f t="shared" si="14"/>
        <v>0</v>
      </c>
      <c r="M94" s="83">
        <f t="shared" si="17"/>
        <v>132000</v>
      </c>
      <c r="N94" s="84">
        <f t="shared" si="15"/>
        <v>438660</v>
      </c>
      <c r="O94" s="59">
        <v>2100</v>
      </c>
      <c r="P94" s="59">
        <v>20</v>
      </c>
      <c r="Q94" s="59"/>
    </row>
    <row r="95" spans="1:23" ht="18" customHeight="1" x14ac:dyDescent="0.25">
      <c r="A95" s="76" t="s">
        <v>111</v>
      </c>
      <c r="B95" s="77">
        <v>35066</v>
      </c>
      <c r="C95" s="77">
        <v>35226</v>
      </c>
      <c r="D95" s="78">
        <f t="shared" si="9"/>
        <v>160</v>
      </c>
      <c r="E95" s="79">
        <f t="shared" si="10"/>
        <v>271840</v>
      </c>
      <c r="F95" s="79">
        <f t="shared" si="11"/>
        <v>27180</v>
      </c>
      <c r="G95" s="79">
        <f t="shared" si="12"/>
        <v>299020</v>
      </c>
      <c r="H95" s="80">
        <v>4276</v>
      </c>
      <c r="I95" s="80">
        <v>4290</v>
      </c>
      <c r="J95" s="81">
        <f t="shared" si="16"/>
        <v>14</v>
      </c>
      <c r="K95" s="82">
        <f t="shared" si="13"/>
        <v>14</v>
      </c>
      <c r="L95" s="81">
        <f t="shared" si="14"/>
        <v>0</v>
      </c>
      <c r="M95" s="83">
        <f t="shared" si="17"/>
        <v>84000</v>
      </c>
      <c r="N95" s="84">
        <f t="shared" si="15"/>
        <v>383020</v>
      </c>
      <c r="O95" s="58">
        <v>2100</v>
      </c>
      <c r="P95" s="58">
        <v>51</v>
      </c>
      <c r="Q95" s="58">
        <v>10000</v>
      </c>
      <c r="S95" s="66"/>
      <c r="T95" s="66"/>
      <c r="U95" s="66"/>
      <c r="V95" s="66"/>
      <c r="W95" s="66"/>
    </row>
    <row r="96" spans="1:23" ht="18.75" x14ac:dyDescent="0.3">
      <c r="A96" s="15"/>
      <c r="B96" s="16"/>
      <c r="C96" s="69"/>
      <c r="D96" s="71"/>
      <c r="E96" s="72"/>
      <c r="F96" s="72"/>
      <c r="G96" s="72"/>
      <c r="H96" s="74"/>
      <c r="I96" s="74"/>
      <c r="J96" s="73"/>
      <c r="K96" s="73"/>
      <c r="L96" s="72"/>
      <c r="M96" s="75"/>
      <c r="N96" s="75"/>
      <c r="O96" s="15"/>
      <c r="P96" s="15"/>
      <c r="Q96" s="15"/>
    </row>
    <row r="97" spans="8:13" x14ac:dyDescent="0.25">
      <c r="L97" s="66"/>
    </row>
    <row r="100" spans="8:13" x14ac:dyDescent="0.25">
      <c r="H100" s="66"/>
    </row>
    <row r="105" spans="8:13" x14ac:dyDescent="0.25">
      <c r="M105" s="66"/>
    </row>
  </sheetData>
  <sheetProtection algorithmName="SHA-512" hashValue="4fn5orp1srJHHiTx7JUyN+pnLU19eYuPK4fGygHTy9tn5mgZbrrY90o7Q5zmFU3MkeG/gGcqyAD0x/rtNIQMdw==" saltValue="Vi+Rjob7b7Vs7Sjx7pXcTQ==" spinCount="100000" sheet="1" objects="1" scenarios="1"/>
  <mergeCells count="14">
    <mergeCell ref="J96:K96"/>
    <mergeCell ref="M96:N96"/>
    <mergeCell ref="A11:N11"/>
    <mergeCell ref="A12:N12"/>
    <mergeCell ref="A14:A15"/>
    <mergeCell ref="B14:G14"/>
    <mergeCell ref="H14:M14"/>
    <mergeCell ref="N14:N15"/>
    <mergeCell ref="A1:F1"/>
    <mergeCell ref="A2:F2"/>
    <mergeCell ref="A4:Q4"/>
    <mergeCell ref="A5:Q5"/>
    <mergeCell ref="A7:D7"/>
    <mergeCell ref="A10:N10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NGA</dc:creator>
  <cp:lastModifiedBy>NGA</cp:lastModifiedBy>
  <dcterms:created xsi:type="dcterms:W3CDTF">2019-07-02T02:49:53Z</dcterms:created>
  <dcterms:modified xsi:type="dcterms:W3CDTF">2019-07-02T02:54:28Z</dcterms:modified>
</cp:coreProperties>
</file>